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tabRatio="933" activeTab="1"/>
  </bookViews>
  <sheets>
    <sheet name="U Data" sheetId="1" r:id="rId1"/>
    <sheet name="H Data" sheetId="2" r:id="rId2"/>
    <sheet name="Fr Data" sheetId="3" r:id="rId3"/>
    <sheet name="Vz Rangtest Data" sheetId="4" r:id="rId4"/>
    <sheet name="U Calculations" sheetId="5" r:id="rId5"/>
    <sheet name="H Calculations" sheetId="6" r:id="rId6"/>
    <sheet name="Fr Calculations" sheetId="7" r:id="rId7"/>
    <sheet name="Vz Rangtest Calcs" sheetId="8" r:id="rId8"/>
    <sheet name="VZ Rangtest alpha" sheetId="9" r:id="rId9"/>
    <sheet name="U alpha 10%" sheetId="10" r:id="rId10"/>
    <sheet name="U alpha 5%" sheetId="11" r:id="rId11"/>
    <sheet name="U alpha 2,5%" sheetId="12" r:id="rId12"/>
    <sheet name="U alpha 1%" sheetId="13" r:id="rId13"/>
    <sheet name="U alpha 0,5%" sheetId="14" r:id="rId14"/>
    <sheet name="U alpha 0,1%" sheetId="15" r:id="rId15"/>
  </sheets>
  <definedNames/>
  <calcPr fullCalcOnLoad="1"/>
</workbook>
</file>

<file path=xl/sharedStrings.xml><?xml version="1.0" encoding="utf-8"?>
<sst xmlns="http://schemas.openxmlformats.org/spreadsheetml/2006/main" count="661" uniqueCount="161">
  <si>
    <t>A</t>
  </si>
  <si>
    <t>B</t>
  </si>
  <si>
    <t>n</t>
  </si>
  <si>
    <t>m</t>
  </si>
  <si>
    <t>Gefundener Wert</t>
  </si>
  <si>
    <t>p</t>
  </si>
  <si>
    <t>µ</t>
  </si>
  <si>
    <t>s</t>
  </si>
  <si>
    <t>K</t>
  </si>
  <si>
    <t>x</t>
  </si>
  <si>
    <t>One sided 1</t>
  </si>
  <si>
    <t>Two sided 2</t>
  </si>
  <si>
    <t>Null Hypothesis:</t>
  </si>
  <si>
    <t>Null Hypothesis</t>
  </si>
  <si>
    <t>Check</t>
  </si>
  <si>
    <t>smallest</t>
  </si>
  <si>
    <t>U-Values</t>
  </si>
  <si>
    <t># Values</t>
  </si>
  <si>
    <t>Ranksum</t>
  </si>
  <si>
    <t>Rank A</t>
  </si>
  <si>
    <t>Rank B</t>
  </si>
  <si>
    <t># in B</t>
  </si>
  <si>
    <t># in A</t>
  </si>
  <si>
    <t>Rank A U B</t>
  </si>
  <si>
    <t># in              A U B ?</t>
  </si>
  <si>
    <t>k-smallest in A U B</t>
  </si>
  <si>
    <t>Testtype:</t>
  </si>
  <si>
    <t>alpha Risk</t>
  </si>
  <si>
    <t>1,2 sided?</t>
  </si>
  <si>
    <t>alpha adjusted</t>
  </si>
  <si>
    <t>Alpha: 10 % 1-sided bzw. 20 % 2-sided</t>
  </si>
  <si>
    <t>Alpha: 5 % 1-sided bzw. 10 % 2-sided</t>
  </si>
  <si>
    <t>Alpha: 2,5 % 1-sided bzw. 5 % 2-sided</t>
  </si>
  <si>
    <t>Alpha: 1 % 1-sided bzw. 2 % 2-sided</t>
  </si>
  <si>
    <t>Alpha: 0,5 % 1-sided bzw. 1 % 2-sided</t>
  </si>
  <si>
    <t>Alpha: 0,1 % 1-sided bzw. 0,2 % 2-sided</t>
  </si>
  <si>
    <t>Sample A</t>
  </si>
  <si>
    <t>Sample B</t>
  </si>
  <si>
    <t>Quantile Z</t>
  </si>
  <si>
    <t>Both samples (max 100 values each)  come from the same population</t>
  </si>
  <si>
    <t>Critical Value</t>
  </si>
  <si>
    <t>If both samples are smaller than 8, then you should look in the tables for critical values.</t>
  </si>
  <si>
    <t>Sample 1</t>
  </si>
  <si>
    <t>Sample 2</t>
  </si>
  <si>
    <t>Sample 3</t>
  </si>
  <si>
    <t>Sample 4</t>
  </si>
  <si>
    <t>Sample 5</t>
  </si>
  <si>
    <t>Sample 6</t>
  </si>
  <si>
    <t>Kruskal Wallis H Test</t>
  </si>
  <si>
    <t>The Median of each Sample is equal.</t>
  </si>
  <si>
    <t>k-smallest in all samples</t>
  </si>
  <si>
    <t># in all samples ?</t>
  </si>
  <si>
    <t>Does k change?</t>
  </si>
  <si>
    <t>Sample 7</t>
  </si>
  <si>
    <t>Sample 8</t>
  </si>
  <si>
    <t>Sample 9</t>
  </si>
  <si>
    <t>Sample 10</t>
  </si>
  <si>
    <t># in 1</t>
  </si>
  <si>
    <t># in 2</t>
  </si>
  <si>
    <t># in 3</t>
  </si>
  <si>
    <t># in 4</t>
  </si>
  <si>
    <t># in 5</t>
  </si>
  <si>
    <t># in 6</t>
  </si>
  <si>
    <t># in 7</t>
  </si>
  <si>
    <t># in 8</t>
  </si>
  <si>
    <t># in 9</t>
  </si>
  <si>
    <t># in 10</t>
  </si>
  <si>
    <t>Rank in all samples</t>
  </si>
  <si>
    <t>Rank 1</t>
  </si>
  <si>
    <t>Rank 2</t>
  </si>
  <si>
    <t>Rank 3</t>
  </si>
  <si>
    <t>Rank 4</t>
  </si>
  <si>
    <t>Rank 5</t>
  </si>
  <si>
    <t>Rank 6</t>
  </si>
  <si>
    <t>Rank 7</t>
  </si>
  <si>
    <t>Rank 8</t>
  </si>
  <si>
    <t>Rank 9</t>
  </si>
  <si>
    <t>Rank 10</t>
  </si>
  <si>
    <t>Rank 
Sums Ri</t>
  </si>
  <si>
    <t>(Ri)^2/ni</t>
  </si>
  <si>
    <t>Group 
Size ni</t>
  </si>
  <si>
    <t>Total</t>
  </si>
  <si>
    <t>H (ohne Ties)</t>
  </si>
  <si>
    <t>Korrekturfaktor (Ties)</t>
  </si>
  <si>
    <t>Sum</t>
  </si>
  <si>
    <t># Ties</t>
  </si>
  <si>
    <t>Correction Factor for Ties. Original Data must be sorted first!</t>
  </si>
  <si>
    <t># different Values / Group</t>
  </si>
  <si>
    <t># Ties/Group</t>
  </si>
  <si>
    <t>Ti^3</t>
  </si>
  <si>
    <t>Correction Factor</t>
  </si>
  <si>
    <t xml:space="preserve">Korrigiertes H </t>
  </si>
  <si>
    <t># Freiheitsgrade</t>
  </si>
  <si>
    <t>Alpha Risiko:</t>
  </si>
  <si>
    <t>Desired Alpha Risk</t>
  </si>
  <si>
    <t>FriedmanTest</t>
  </si>
  <si>
    <t>Block 1</t>
  </si>
  <si>
    <t>Block 2</t>
  </si>
  <si>
    <t>Block 3</t>
  </si>
  <si>
    <t>Block 4</t>
  </si>
  <si>
    <t>Block 5</t>
  </si>
  <si>
    <t>Block 6</t>
  </si>
  <si>
    <t>Block 7</t>
  </si>
  <si>
    <t>Block 8</t>
  </si>
  <si>
    <t>Block 9</t>
  </si>
  <si>
    <t>Block 10</t>
  </si>
  <si>
    <t>Block 11</t>
  </si>
  <si>
    <t>Block 12</t>
  </si>
  <si>
    <t>Block 13</t>
  </si>
  <si>
    <t>Block 14</t>
  </si>
  <si>
    <t>Block 15</t>
  </si>
  <si>
    <t>Block 16</t>
  </si>
  <si>
    <t>Block 17</t>
  </si>
  <si>
    <t>Block 18</t>
  </si>
  <si>
    <t>Block 19</t>
  </si>
  <si>
    <t>Block 20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</si>
  <si>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</si>
  <si>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</si>
  <si>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</si>
  <si>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</si>
  <si>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</si>
  <si>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</si>
  <si>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</si>
  <si>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</si>
  <si>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Gruppe 9</t>
  </si>
  <si>
    <t>Gruppe 10</t>
  </si>
  <si>
    <t>Zuordnung von blockweisen Rängen</t>
  </si>
  <si>
    <t>Anzahl Freiheitsgrade</t>
  </si>
  <si>
    <t>Teststatistik</t>
  </si>
  <si>
    <t>Ranksum Rj</t>
  </si>
  <si>
    <t>(Rj)^2</t>
  </si>
  <si>
    <t>Anzahl Blocks</t>
  </si>
  <si>
    <t>Alpharisiko</t>
  </si>
  <si>
    <t>The Median in each group is equal</t>
  </si>
  <si>
    <t>Mann Whitney U Test</t>
  </si>
  <si>
    <t>AA</t>
  </si>
  <si>
    <t>Differenz</t>
  </si>
  <si>
    <t>d</t>
  </si>
  <si>
    <t>a</t>
  </si>
  <si>
    <t>Rangsumme 
aller Differenzen</t>
  </si>
  <si>
    <t>&lt;=0</t>
  </si>
  <si>
    <t>&gt;=0</t>
  </si>
  <si>
    <t>Betrags 
differenz</t>
  </si>
  <si>
    <t>K kleinster 
Wert Betrag</t>
  </si>
  <si>
    <t>Rang 
A U B</t>
  </si>
  <si>
    <t>Alpha Risiko [%]</t>
  </si>
  <si>
    <t>zweiseitig</t>
  </si>
  <si>
    <t>einseitig</t>
  </si>
  <si>
    <t>N</t>
  </si>
  <si>
    <t xml:space="preserve"> </t>
  </si>
  <si>
    <t>Wilcoxon Signed Rank Test</t>
  </si>
  <si>
    <t>Die beiden verbundenen Stichproben haben den selben Median</t>
  </si>
  <si>
    <t>Bei weniger als 20 Wertepaaren sollte die Tabelle der kritischen Werte herangezogen werden.</t>
  </si>
  <si>
    <t>Prüfgrösse
T</t>
  </si>
  <si>
    <t>Schwellenwert nach Formel</t>
  </si>
  <si>
    <t>Alpha Risiko</t>
  </si>
  <si>
    <t>Häufig
keit</t>
  </si>
  <si>
    <t># &gt;= 
0</t>
  </si>
  <si>
    <t># &lt;=
 0</t>
  </si>
  <si>
    <t>Anzahl 
Paare</t>
  </si>
  <si>
    <t>Real Alpha Risk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</si>
</sst>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"/>
    <numFmt numFmtId="182" formatCode="0.0000000"/>
    <numFmt numFmtId="183" formatCode="0.000000"/>
    <numFmt numFmtId="184" formatCode="0.00000"/>
    <numFmt numFmtId="185" formatCode="0.0%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3"/>
      <name val="Arial"/>
      <family val="2"/>
    </font>
    <font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color indexed="14"/>
      <name val="Arial"/>
      <family val="2"/>
    </font>
    <font>
      <sz val="8"/>
      <color indexed="57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>
        <color indexed="63"/>
      </left>
      <right style="hair"/>
      <top style="medium"/>
      <bottom style="dotted"/>
    </border>
    <border>
      <left>
        <color indexed="63"/>
      </left>
      <right style="hair"/>
      <top style="dotted"/>
      <bottom style="dotted"/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9" fontId="17" fillId="2" borderId="10" xfId="2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/>
    </xf>
    <xf numFmtId="9" fontId="1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9" fontId="1" fillId="0" borderId="22" xfId="2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181" fontId="23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15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 wrapText="1"/>
    </xf>
    <xf numFmtId="0" fontId="6" fillId="5" borderId="42" xfId="0" applyFont="1" applyFill="1" applyBorder="1" applyAlignment="1">
      <alignment horizontal="center" wrapText="1"/>
    </xf>
    <xf numFmtId="0" fontId="7" fillId="5" borderId="42" xfId="0" applyFont="1" applyFill="1" applyBorder="1" applyAlignment="1">
      <alignment horizontal="center" wrapText="1"/>
    </xf>
    <xf numFmtId="0" fontId="7" fillId="5" borderId="43" xfId="0" applyFont="1" applyFill="1" applyBorder="1" applyAlignment="1">
      <alignment horizontal="center" wrapText="1"/>
    </xf>
    <xf numFmtId="0" fontId="7" fillId="6" borderId="35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 wrapText="1"/>
    </xf>
    <xf numFmtId="0" fontId="6" fillId="6" borderId="42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6" fillId="6" borderId="43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1" fontId="23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22" fillId="7" borderId="44" xfId="0" applyFont="1" applyFill="1" applyBorder="1" applyAlignment="1">
      <alignment horizontal="center"/>
    </xf>
    <xf numFmtId="0" fontId="21" fillId="7" borderId="45" xfId="0" applyFont="1" applyFill="1" applyBorder="1" applyAlignment="1">
      <alignment horizontal="center"/>
    </xf>
    <xf numFmtId="0" fontId="22" fillId="7" borderId="45" xfId="0" applyFont="1" applyFill="1" applyBorder="1" applyAlignment="1">
      <alignment horizontal="center"/>
    </xf>
    <xf numFmtId="0" fontId="21" fillId="7" borderId="46" xfId="0" applyFont="1" applyFill="1" applyBorder="1" applyAlignment="1">
      <alignment horizontal="center"/>
    </xf>
    <xf numFmtId="0" fontId="22" fillId="7" borderId="47" xfId="0" applyFont="1" applyFill="1" applyBorder="1" applyAlignment="1">
      <alignment horizontal="center"/>
    </xf>
    <xf numFmtId="0" fontId="21" fillId="7" borderId="48" xfId="0" applyFont="1" applyFill="1" applyBorder="1" applyAlignment="1">
      <alignment horizontal="center"/>
    </xf>
    <xf numFmtId="0" fontId="22" fillId="7" borderId="48" xfId="0" applyFont="1" applyFill="1" applyBorder="1" applyAlignment="1">
      <alignment horizontal="center"/>
    </xf>
    <xf numFmtId="0" fontId="21" fillId="7" borderId="49" xfId="0" applyFont="1" applyFill="1" applyBorder="1" applyAlignment="1">
      <alignment horizontal="center"/>
    </xf>
    <xf numFmtId="0" fontId="29" fillId="7" borderId="41" xfId="0" applyFont="1" applyFill="1" applyBorder="1" applyAlignment="1">
      <alignment horizontal="center" wrapText="1"/>
    </xf>
    <xf numFmtId="0" fontId="30" fillId="7" borderId="42" xfId="0" applyFont="1" applyFill="1" applyBorder="1" applyAlignment="1">
      <alignment horizontal="center" wrapText="1"/>
    </xf>
    <xf numFmtId="0" fontId="29" fillId="7" borderId="42" xfId="0" applyFont="1" applyFill="1" applyBorder="1" applyAlignment="1">
      <alignment horizontal="center" wrapText="1"/>
    </xf>
    <xf numFmtId="0" fontId="30" fillId="7" borderId="43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1" fillId="7" borderId="14" xfId="0" applyFont="1" applyFill="1" applyBorder="1" applyAlignment="1">
      <alignment wrapText="1"/>
    </xf>
    <xf numFmtId="0" fontId="1" fillId="7" borderId="15" xfId="0" applyFont="1" applyFill="1" applyBorder="1" applyAlignment="1">
      <alignment wrapText="1"/>
    </xf>
    <xf numFmtId="0" fontId="1" fillId="7" borderId="16" xfId="0" applyFont="1" applyFill="1" applyBorder="1" applyAlignment="1">
      <alignment/>
    </xf>
    <xf numFmtId="0" fontId="23" fillId="7" borderId="50" xfId="0" applyFont="1" applyFill="1" applyBorder="1" applyAlignment="1">
      <alignment horizontal="center"/>
    </xf>
    <xf numFmtId="0" fontId="7" fillId="6" borderId="51" xfId="0" applyFont="1" applyFill="1" applyBorder="1" applyAlignment="1">
      <alignment horizontal="center"/>
    </xf>
    <xf numFmtId="0" fontId="6" fillId="6" borderId="52" xfId="0" applyFont="1" applyFill="1" applyBorder="1" applyAlignment="1">
      <alignment horizontal="center"/>
    </xf>
    <xf numFmtId="0" fontId="7" fillId="6" borderId="52" xfId="0" applyFont="1" applyFill="1" applyBorder="1" applyAlignment="1">
      <alignment horizontal="center"/>
    </xf>
    <xf numFmtId="0" fontId="6" fillId="6" borderId="53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6" fillId="5" borderId="53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32" fillId="0" borderId="0" xfId="0" applyFont="1" applyAlignment="1">
      <alignment/>
    </xf>
    <xf numFmtId="10" fontId="1" fillId="0" borderId="0" xfId="21" applyNumberFormat="1" applyFont="1" applyAlignment="1">
      <alignment/>
    </xf>
    <xf numFmtId="9" fontId="22" fillId="4" borderId="12" xfId="0" applyNumberFormat="1" applyFont="1" applyFill="1" applyBorder="1" applyAlignment="1">
      <alignment horizontal="center"/>
    </xf>
    <xf numFmtId="9" fontId="22" fillId="4" borderId="12" xfId="21" applyFont="1" applyFill="1" applyBorder="1" applyAlignment="1">
      <alignment horizontal="center"/>
    </xf>
    <xf numFmtId="10" fontId="22" fillId="4" borderId="50" xfId="21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5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33" fillId="0" borderId="61" xfId="0" applyFont="1" applyFill="1" applyBorder="1" applyAlignment="1">
      <alignment/>
    </xf>
    <xf numFmtId="0" fontId="33" fillId="0" borderId="62" xfId="0" applyFont="1" applyFill="1" applyBorder="1" applyAlignment="1">
      <alignment/>
    </xf>
    <xf numFmtId="0" fontId="33" fillId="0" borderId="63" xfId="0" applyFont="1" applyFill="1" applyBorder="1" applyAlignment="1">
      <alignment/>
    </xf>
    <xf numFmtId="0" fontId="15" fillId="0" borderId="64" xfId="0" applyFont="1" applyFill="1" applyBorder="1" applyAlignment="1">
      <alignment horizontal="center"/>
    </xf>
    <xf numFmtId="0" fontId="16" fillId="0" borderId="65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6" fillId="0" borderId="66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0" fillId="8" borderId="0" xfId="0" applyFill="1" applyAlignment="1">
      <alignment/>
    </xf>
    <xf numFmtId="0" fontId="34" fillId="8" borderId="0" xfId="0" applyFont="1" applyFill="1" applyAlignment="1">
      <alignment/>
    </xf>
    <xf numFmtId="0" fontId="33" fillId="8" borderId="0" xfId="0" applyFont="1" applyFill="1" applyAlignment="1">
      <alignment/>
    </xf>
    <xf numFmtId="0" fontId="34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/>
    </xf>
    <xf numFmtId="0" fontId="31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15" fillId="2" borderId="78" xfId="0" applyFont="1" applyFill="1" applyBorder="1" applyAlignment="1">
      <alignment horizontal="center"/>
    </xf>
    <xf numFmtId="0" fontId="16" fillId="2" borderId="78" xfId="0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/>
    </xf>
    <xf numFmtId="0" fontId="0" fillId="2" borderId="78" xfId="0" applyFill="1" applyBorder="1" applyAlignment="1">
      <alignment/>
    </xf>
    <xf numFmtId="0" fontId="0" fillId="2" borderId="79" xfId="0" applyFill="1" applyBorder="1" applyAlignment="1">
      <alignment/>
    </xf>
    <xf numFmtId="0" fontId="3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/>
    </xf>
    <xf numFmtId="186" fontId="33" fillId="0" borderId="0" xfId="0" applyNumberFormat="1" applyFont="1" applyAlignment="1">
      <alignment/>
    </xf>
    <xf numFmtId="186" fontId="19" fillId="6" borderId="0" xfId="0" applyNumberFormat="1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5" borderId="0" xfId="0" applyFill="1" applyAlignment="1">
      <alignment/>
    </xf>
    <xf numFmtId="0" fontId="33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5" borderId="0" xfId="0" applyFont="1" applyFill="1" applyAlignment="1">
      <alignment horizontal="right"/>
    </xf>
    <xf numFmtId="0" fontId="5" fillId="5" borderId="80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81" xfId="0" applyFont="1" applyFill="1" applyBorder="1" applyAlignment="1">
      <alignment horizontal="center"/>
    </xf>
    <xf numFmtId="0" fontId="3" fillId="5" borderId="0" xfId="0" applyFont="1" applyFill="1" applyAlignment="1">
      <alignment/>
    </xf>
    <xf numFmtId="0" fontId="18" fillId="5" borderId="82" xfId="0" applyFont="1" applyFill="1" applyBorder="1" applyAlignment="1">
      <alignment/>
    </xf>
    <xf numFmtId="0" fontId="0" fillId="5" borderId="83" xfId="0" applyFill="1" applyBorder="1" applyAlignment="1">
      <alignment horizontal="center"/>
    </xf>
    <xf numFmtId="0" fontId="0" fillId="5" borderId="84" xfId="0" applyFill="1" applyBorder="1" applyAlignment="1">
      <alignment horizontal="center"/>
    </xf>
    <xf numFmtId="0" fontId="0" fillId="5" borderId="85" xfId="0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8" fillId="5" borderId="23" xfId="0" applyFont="1" applyFill="1" applyBorder="1" applyAlignment="1">
      <alignment/>
    </xf>
    <xf numFmtId="0" fontId="0" fillId="5" borderId="86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87" xfId="0" applyFill="1" applyBorder="1" applyAlignment="1">
      <alignment horizontal="center"/>
    </xf>
    <xf numFmtId="0" fontId="18" fillId="5" borderId="88" xfId="0" applyFont="1" applyFill="1" applyBorder="1" applyAlignment="1">
      <alignment/>
    </xf>
    <xf numFmtId="0" fontId="0" fillId="5" borderId="89" xfId="0" applyFill="1" applyBorder="1" applyAlignment="1">
      <alignment horizontal="center"/>
    </xf>
    <xf numFmtId="0" fontId="0" fillId="5" borderId="90" xfId="0" applyFill="1" applyBorder="1" applyAlignment="1">
      <alignment horizontal="center"/>
    </xf>
    <xf numFmtId="0" fontId="0" fillId="5" borderId="9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6" borderId="0" xfId="0" applyFont="1" applyFill="1" applyAlignment="1">
      <alignment horizontal="center" wrapText="1"/>
    </xf>
    <xf numFmtId="10" fontId="33" fillId="0" borderId="0" xfId="21" applyNumberFormat="1" applyFont="1" applyAlignment="1">
      <alignment/>
    </xf>
    <xf numFmtId="10" fontId="17" fillId="2" borderId="50" xfId="21" applyNumberFormat="1" applyFont="1" applyFill="1" applyBorder="1" applyAlignment="1">
      <alignment horizontal="center"/>
    </xf>
    <xf numFmtId="10" fontId="0" fillId="0" borderId="50" xfId="0" applyNumberFormat="1" applyBorder="1" applyAlignment="1">
      <alignment horizontal="center"/>
    </xf>
    <xf numFmtId="10" fontId="0" fillId="0" borderId="0" xfId="0" applyNumberFormat="1" applyFill="1" applyBorder="1" applyAlignment="1">
      <alignment/>
    </xf>
    <xf numFmtId="185" fontId="1" fillId="0" borderId="22" xfId="21" applyNumberFormat="1" applyFont="1" applyFill="1" applyBorder="1" applyAlignment="1">
      <alignment horizontal="center"/>
    </xf>
    <xf numFmtId="185" fontId="0" fillId="0" borderId="0" xfId="21" applyNumberFormat="1" applyFont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/>
    </xf>
    <xf numFmtId="0" fontId="5" fillId="4" borderId="93" xfId="0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7" fillId="2" borderId="96" xfId="0" applyFont="1" applyFill="1" applyBorder="1" applyAlignment="1">
      <alignment horizontal="center" vertical="center"/>
    </xf>
    <xf numFmtId="0" fontId="17" fillId="2" borderId="97" xfId="0" applyFont="1" applyFill="1" applyBorder="1" applyAlignment="1">
      <alignment horizontal="center" vertical="center"/>
    </xf>
    <xf numFmtId="0" fontId="17" fillId="0" borderId="98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9" xfId="0" applyBorder="1" applyAlignment="1">
      <alignment/>
    </xf>
    <xf numFmtId="0" fontId="0" fillId="0" borderId="20" xfId="0" applyBorder="1" applyAlignment="1">
      <alignment/>
    </xf>
    <xf numFmtId="0" fontId="0" fillId="0" borderId="100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4" borderId="10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4" borderId="9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2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3" fillId="0" borderId="0" xfId="0" applyFont="1" applyAlignment="1">
      <alignment/>
    </xf>
    <xf numFmtId="180" fontId="22" fillId="4" borderId="12" xfId="0" applyNumberFormat="1" applyFont="1" applyFill="1" applyBorder="1" applyAlignment="1">
      <alignment/>
    </xf>
    <xf numFmtId="0" fontId="22" fillId="4" borderId="11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1" fillId="9" borderId="11" xfId="0" applyFont="1" applyFill="1" applyBorder="1" applyAlignment="1">
      <alignment horizontal="center"/>
    </xf>
    <xf numFmtId="0" fontId="31" fillId="9" borderId="12" xfId="0" applyFont="1" applyFill="1" applyBorder="1" applyAlignment="1">
      <alignment horizontal="center"/>
    </xf>
    <xf numFmtId="0" fontId="31" fillId="9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38" fillId="0" borderId="101" xfId="0" applyFont="1" applyBorder="1" applyAlignment="1">
      <alignment wrapText="1"/>
    </xf>
    <xf numFmtId="0" fontId="5" fillId="0" borderId="101" xfId="0" applyFont="1" applyBorder="1" applyAlignment="1">
      <alignment wrapText="1"/>
    </xf>
    <xf numFmtId="0" fontId="18" fillId="0" borderId="101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11</xdr:row>
      <xdr:rowOff>38100</xdr:rowOff>
    </xdr:from>
    <xdr:to>
      <xdr:col>16</xdr:col>
      <xdr:colOff>57150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76450"/>
          <a:ext cx="2457450" cy="781050"/>
        </a:xfrm>
        <a:prstGeom prst="rect">
          <a:avLst/>
        </a:prstGeom>
        <a:noFill/>
        <a:ln w="50800" cmpd="sng">
          <a:solidFill>
            <a:srgbClr val="FF00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161925</xdr:colOff>
      <xdr:row>9</xdr:row>
      <xdr:rowOff>85725</xdr:rowOff>
    </xdr:from>
    <xdr:to>
      <xdr:col>41</xdr:col>
      <xdr:colOff>342900</xdr:colOff>
      <xdr:row>24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390775"/>
          <a:ext cx="5943600" cy="2362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11</xdr:row>
      <xdr:rowOff>133350</xdr:rowOff>
    </xdr:from>
    <xdr:to>
      <xdr:col>16</xdr:col>
      <xdr:colOff>114300</xdr:colOff>
      <xdr:row>21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19350"/>
          <a:ext cx="174307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7"/>
  <sheetViews>
    <sheetView workbookViewId="0" topLeftCell="A1">
      <selection activeCell="F20" sqref="F20"/>
    </sheetView>
  </sheetViews>
  <sheetFormatPr defaultColWidth="9.140625" defaultRowHeight="12.75"/>
  <cols>
    <col min="1" max="1" width="14.8515625" style="0" customWidth="1"/>
    <col min="2" max="2" width="12.57421875" style="0" customWidth="1"/>
    <col min="3" max="3" width="3.140625" style="0" customWidth="1"/>
    <col min="4" max="4" width="3.421875" style="6" customWidth="1"/>
    <col min="5" max="5" width="22.7109375" style="7" customWidth="1"/>
    <col min="6" max="6" width="15.421875" style="7" customWidth="1"/>
    <col min="7" max="7" width="5.421875" style="6" customWidth="1"/>
    <col min="8" max="8" width="5.7109375" style="7" customWidth="1"/>
    <col min="9" max="9" width="4.00390625" style="2" customWidth="1"/>
    <col min="10" max="10" width="4.00390625" style="3" customWidth="1"/>
    <col min="11" max="11" width="5.28125" style="2" customWidth="1"/>
    <col min="12" max="12" width="5.00390625" style="3" customWidth="1"/>
    <col min="13" max="14" width="8.7109375" style="4" customWidth="1"/>
    <col min="15" max="15" width="3.57421875" style="0" customWidth="1"/>
    <col min="16" max="16" width="12.140625" style="0" customWidth="1"/>
  </cols>
  <sheetData>
    <row r="1" spans="1:14" ht="20.25">
      <c r="A1" s="204" t="s">
        <v>134</v>
      </c>
      <c r="B1" s="204"/>
      <c r="C1" s="204"/>
      <c r="D1" s="206"/>
      <c r="E1" s="207"/>
      <c r="F1" s="207"/>
      <c r="G1" s="206"/>
      <c r="H1" s="207"/>
      <c r="I1" s="208"/>
      <c r="J1" s="209"/>
      <c r="K1" s="208"/>
      <c r="L1" s="209"/>
      <c r="M1" s="206"/>
      <c r="N1" s="206"/>
    </row>
    <row r="2" spans="1:14" ht="15.75" customHeight="1">
      <c r="A2" s="256" t="s">
        <v>12</v>
      </c>
      <c r="B2" s="257"/>
      <c r="C2" s="256" t="s">
        <v>39</v>
      </c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60"/>
    </row>
    <row r="3" spans="1:14" ht="15.75" customHeight="1">
      <c r="A3" s="265" t="s">
        <v>41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3" ht="31.5" customHeight="1" thickBot="1">
      <c r="A4" s="22" t="s">
        <v>36</v>
      </c>
      <c r="B4" s="23" t="s">
        <v>37</v>
      </c>
      <c r="C4" s="6"/>
    </row>
    <row r="5" spans="1:6" ht="14.25" customHeight="1">
      <c r="A5" s="77">
        <v>1</v>
      </c>
      <c r="B5" s="78">
        <v>5</v>
      </c>
      <c r="E5" s="269" t="s">
        <v>26</v>
      </c>
      <c r="F5" s="270"/>
    </row>
    <row r="6" spans="1:6" ht="14.25" customHeight="1">
      <c r="A6" s="79">
        <v>2</v>
      </c>
      <c r="B6" s="80">
        <v>6</v>
      </c>
      <c r="E6" s="18" t="s">
        <v>10</v>
      </c>
      <c r="F6" s="267">
        <v>2</v>
      </c>
    </row>
    <row r="7" spans="1:6" ht="14.25" customHeight="1">
      <c r="A7" s="79">
        <v>3</v>
      </c>
      <c r="B7" s="80">
        <v>7</v>
      </c>
      <c r="E7" s="19" t="s">
        <v>11</v>
      </c>
      <c r="F7" s="268"/>
    </row>
    <row r="8" spans="1:6" ht="14.25" customHeight="1" thickBot="1">
      <c r="A8" s="79">
        <v>4</v>
      </c>
      <c r="B8" s="80">
        <v>8</v>
      </c>
      <c r="E8" s="20" t="s">
        <v>94</v>
      </c>
      <c r="F8" s="21">
        <v>0.0205</v>
      </c>
    </row>
    <row r="9" spans="1:6" ht="14.25" customHeight="1">
      <c r="A9" s="79"/>
      <c r="B9" s="80"/>
      <c r="E9" s="261" t="str">
        <f>'U Calculations'!J18</f>
        <v>accept</v>
      </c>
      <c r="F9" s="262"/>
    </row>
    <row r="10" spans="1:6" ht="14.25" customHeight="1" thickBot="1">
      <c r="A10" s="79"/>
      <c r="B10" s="80"/>
      <c r="E10" s="263" t="s">
        <v>13</v>
      </c>
      <c r="F10" s="264"/>
    </row>
    <row r="11" spans="1:6" ht="14.25" customHeight="1">
      <c r="A11" s="79"/>
      <c r="B11" s="80"/>
      <c r="E11" s="4"/>
      <c r="F11" s="254"/>
    </row>
    <row r="12" spans="1:2" ht="14.25" customHeight="1">
      <c r="A12" s="79"/>
      <c r="B12" s="80"/>
    </row>
    <row r="13" spans="1:2" ht="14.25" customHeight="1">
      <c r="A13" s="79"/>
      <c r="B13" s="80"/>
    </row>
    <row r="14" spans="1:16" ht="14.25" customHeight="1">
      <c r="A14" s="79"/>
      <c r="B14" s="80"/>
      <c r="H14" s="324"/>
      <c r="I14" s="325"/>
      <c r="J14" s="326"/>
      <c r="K14" s="325"/>
      <c r="L14" s="326"/>
      <c r="M14" s="327"/>
      <c r="N14" s="327"/>
      <c r="O14" s="328"/>
      <c r="P14" s="328"/>
    </row>
    <row r="15" spans="1:16" ht="14.25" customHeight="1">
      <c r="A15" s="14"/>
      <c r="B15" s="15"/>
      <c r="H15" s="329"/>
      <c r="I15" s="329"/>
      <c r="J15" s="329"/>
      <c r="K15" s="329"/>
      <c r="L15" s="329"/>
      <c r="M15" s="329"/>
      <c r="N15" s="329"/>
      <c r="O15" s="329"/>
      <c r="P15" s="328"/>
    </row>
    <row r="16" spans="1:16" ht="14.25" customHeight="1">
      <c r="A16" s="14"/>
      <c r="B16" s="15"/>
      <c r="H16" s="330"/>
      <c r="I16" s="330"/>
      <c r="J16" s="330"/>
      <c r="K16" s="330"/>
      <c r="L16" s="330"/>
      <c r="M16" s="330"/>
      <c r="N16" s="330"/>
      <c r="O16" s="330"/>
      <c r="P16" s="328"/>
    </row>
    <row r="17" spans="1:16" ht="14.25" customHeight="1">
      <c r="A17" s="14"/>
      <c r="B17" s="15"/>
      <c r="H17" s="324"/>
      <c r="I17" s="325"/>
      <c r="J17" s="326"/>
      <c r="K17" s="325"/>
      <c r="L17" s="326"/>
      <c r="M17" s="327"/>
      <c r="N17" s="327"/>
      <c r="O17" s="328"/>
      <c r="P17" s="328"/>
    </row>
    <row r="18" spans="1:16" ht="14.25" customHeight="1">
      <c r="A18" s="14"/>
      <c r="B18" s="15"/>
      <c r="H18" s="324"/>
      <c r="I18" s="325"/>
      <c r="J18" s="326"/>
      <c r="K18" s="325"/>
      <c r="L18" s="326"/>
      <c r="M18" s="327"/>
      <c r="N18" s="327"/>
      <c r="O18" s="328"/>
      <c r="P18" s="328"/>
    </row>
    <row r="19" spans="1:2" ht="14.25" customHeight="1">
      <c r="A19" s="14"/>
      <c r="B19" s="15"/>
    </row>
    <row r="20" spans="1:2" ht="14.25" customHeight="1">
      <c r="A20" s="14"/>
      <c r="B20" s="15"/>
    </row>
    <row r="21" spans="1:2" ht="14.25" customHeight="1">
      <c r="A21" s="14"/>
      <c r="B21" s="15"/>
    </row>
    <row r="22" spans="1:2" ht="14.25" customHeight="1">
      <c r="A22" s="14"/>
      <c r="B22" s="15"/>
    </row>
    <row r="23" spans="1:2" ht="14.25" customHeight="1">
      <c r="A23" s="14"/>
      <c r="B23" s="15"/>
    </row>
    <row r="24" spans="1:2" ht="14.25" customHeight="1">
      <c r="A24" s="16"/>
      <c r="B24" s="17"/>
    </row>
    <row r="25" spans="1:2" ht="14.25" customHeight="1">
      <c r="A25" s="64"/>
      <c r="B25" s="15"/>
    </row>
    <row r="26" spans="1:2" ht="14.25" customHeight="1">
      <c r="A26" s="64"/>
      <c r="B26" s="15"/>
    </row>
    <row r="27" spans="1:2" ht="14.25" customHeight="1">
      <c r="A27" s="64"/>
      <c r="B27" s="15"/>
    </row>
    <row r="28" spans="1:2" ht="14.25" customHeight="1">
      <c r="A28" s="64"/>
      <c r="B28" s="15"/>
    </row>
    <row r="29" spans="1:2" ht="14.25" customHeight="1">
      <c r="A29" s="64"/>
      <c r="B29" s="15"/>
    </row>
    <row r="30" spans="1:2" ht="14.25" customHeight="1">
      <c r="A30" s="64"/>
      <c r="B30" s="15"/>
    </row>
    <row r="31" spans="1:2" ht="14.25" customHeight="1">
      <c r="A31" s="64"/>
      <c r="B31" s="15"/>
    </row>
    <row r="32" spans="1:2" ht="14.25" customHeight="1">
      <c r="A32" s="64"/>
      <c r="B32" s="15"/>
    </row>
    <row r="33" spans="1:2" ht="14.25" customHeight="1">
      <c r="A33" s="64"/>
      <c r="B33" s="15"/>
    </row>
    <row r="34" spans="1:2" ht="14.25" customHeight="1">
      <c r="A34" s="64"/>
      <c r="B34" s="15"/>
    </row>
    <row r="35" spans="1:2" ht="14.25" customHeight="1">
      <c r="A35" s="64"/>
      <c r="B35" s="15"/>
    </row>
    <row r="36" spans="1:2" ht="14.25" customHeight="1">
      <c r="A36" s="64"/>
      <c r="B36" s="15"/>
    </row>
    <row r="37" spans="1:2" ht="14.25" customHeight="1">
      <c r="A37" s="64"/>
      <c r="B37" s="15"/>
    </row>
    <row r="38" spans="1:2" ht="14.25" customHeight="1">
      <c r="A38" s="64"/>
      <c r="B38" s="15"/>
    </row>
    <row r="39" spans="1:2" ht="14.25" customHeight="1">
      <c r="A39" s="64"/>
      <c r="B39" s="15"/>
    </row>
    <row r="40" spans="1:2" ht="14.25" customHeight="1">
      <c r="A40" s="64"/>
      <c r="B40" s="15"/>
    </row>
    <row r="41" spans="1:2" ht="14.25" customHeight="1">
      <c r="A41" s="64"/>
      <c r="B41" s="15"/>
    </row>
    <row r="42" spans="1:2" ht="14.25" customHeight="1">
      <c r="A42" s="64"/>
      <c r="B42" s="15"/>
    </row>
    <row r="43" spans="1:2" ht="14.25" customHeight="1">
      <c r="A43" s="64"/>
      <c r="B43" s="15"/>
    </row>
    <row r="44" spans="1:2" ht="14.25" customHeight="1">
      <c r="A44" s="64"/>
      <c r="B44" s="15"/>
    </row>
    <row r="45" spans="1:2" ht="14.25" customHeight="1">
      <c r="A45" s="64"/>
      <c r="B45" s="15"/>
    </row>
    <row r="46" spans="1:2" ht="14.25" customHeight="1">
      <c r="A46" s="64"/>
      <c r="B46" s="15"/>
    </row>
    <row r="47" spans="1:2" ht="14.25" customHeight="1">
      <c r="A47" s="64"/>
      <c r="B47" s="15"/>
    </row>
    <row r="48" spans="1:2" ht="14.25" customHeight="1">
      <c r="A48" s="64"/>
      <c r="B48" s="15"/>
    </row>
    <row r="49" spans="1:2" ht="14.25" customHeight="1">
      <c r="A49" s="64"/>
      <c r="B49" s="15"/>
    </row>
    <row r="50" spans="1:2" ht="14.25" customHeight="1">
      <c r="A50" s="64"/>
      <c r="B50" s="15"/>
    </row>
    <row r="51" spans="1:2" ht="14.25" customHeight="1">
      <c r="A51" s="64"/>
      <c r="B51" s="15"/>
    </row>
    <row r="52" spans="1:2" ht="14.25" customHeight="1">
      <c r="A52" s="64"/>
      <c r="B52" s="15"/>
    </row>
    <row r="53" spans="1:2" ht="14.25" customHeight="1">
      <c r="A53" s="64"/>
      <c r="B53" s="15"/>
    </row>
    <row r="54" spans="1:2" ht="14.25" customHeight="1">
      <c r="A54" s="64"/>
      <c r="B54" s="15"/>
    </row>
    <row r="55" spans="1:2" ht="14.25" customHeight="1">
      <c r="A55" s="64"/>
      <c r="B55" s="15"/>
    </row>
    <row r="56" spans="1:2" ht="14.25" customHeight="1">
      <c r="A56" s="64"/>
      <c r="B56" s="15"/>
    </row>
    <row r="57" spans="1:2" ht="14.25" customHeight="1">
      <c r="A57" s="64"/>
      <c r="B57" s="15"/>
    </row>
    <row r="58" spans="1:2" ht="14.25" customHeight="1">
      <c r="A58" s="64"/>
      <c r="B58" s="15"/>
    </row>
    <row r="59" spans="1:2" ht="14.25" customHeight="1">
      <c r="A59" s="64"/>
      <c r="B59" s="15"/>
    </row>
    <row r="60" spans="1:2" ht="14.25" customHeight="1">
      <c r="A60" s="64"/>
      <c r="B60" s="15"/>
    </row>
    <row r="61" spans="1:2" ht="14.25" customHeight="1">
      <c r="A61" s="64"/>
      <c r="B61" s="15"/>
    </row>
    <row r="62" spans="1:2" ht="14.25" customHeight="1">
      <c r="A62" s="64"/>
      <c r="B62" s="15"/>
    </row>
    <row r="63" spans="1:2" ht="14.25" customHeight="1">
      <c r="A63" s="64"/>
      <c r="B63" s="15"/>
    </row>
    <row r="64" spans="1:2" ht="14.25" customHeight="1">
      <c r="A64" s="64"/>
      <c r="B64" s="15"/>
    </row>
    <row r="65" spans="1:2" ht="14.25" customHeight="1">
      <c r="A65" s="64"/>
      <c r="B65" s="15"/>
    </row>
    <row r="66" spans="1:2" ht="14.25" customHeight="1">
      <c r="A66" s="64"/>
      <c r="B66" s="15"/>
    </row>
    <row r="67" spans="1:2" ht="14.25" customHeight="1">
      <c r="A67" s="64"/>
      <c r="B67" s="15"/>
    </row>
    <row r="68" spans="1:2" ht="14.25" customHeight="1">
      <c r="A68" s="64"/>
      <c r="B68" s="15"/>
    </row>
    <row r="69" spans="1:2" ht="14.25" customHeight="1">
      <c r="A69" s="64"/>
      <c r="B69" s="15"/>
    </row>
    <row r="70" spans="1:2" ht="14.25" customHeight="1">
      <c r="A70" s="64"/>
      <c r="B70" s="15"/>
    </row>
    <row r="71" spans="1:2" ht="14.25" customHeight="1">
      <c r="A71" s="64"/>
      <c r="B71" s="15"/>
    </row>
    <row r="72" spans="1:2" ht="14.25" customHeight="1">
      <c r="A72" s="64"/>
      <c r="B72" s="15"/>
    </row>
    <row r="73" spans="1:2" ht="14.25" customHeight="1">
      <c r="A73" s="64"/>
      <c r="B73" s="15"/>
    </row>
    <row r="74" spans="1:2" ht="14.25" customHeight="1">
      <c r="A74" s="64"/>
      <c r="B74" s="15"/>
    </row>
    <row r="75" spans="1:2" ht="14.25" customHeight="1">
      <c r="A75" s="64"/>
      <c r="B75" s="15"/>
    </row>
    <row r="76" spans="1:2" ht="14.25" customHeight="1">
      <c r="A76" s="64"/>
      <c r="B76" s="15"/>
    </row>
    <row r="77" spans="1:2" ht="14.25" customHeight="1">
      <c r="A77" s="64"/>
      <c r="B77" s="15"/>
    </row>
    <row r="78" spans="1:2" ht="14.25" customHeight="1">
      <c r="A78" s="64"/>
      <c r="B78" s="15"/>
    </row>
    <row r="79" spans="1:2" ht="14.25" customHeight="1">
      <c r="A79" s="64"/>
      <c r="B79" s="15"/>
    </row>
    <row r="80" spans="1:2" ht="14.25" customHeight="1">
      <c r="A80" s="64"/>
      <c r="B80" s="15"/>
    </row>
    <row r="81" spans="1:2" ht="14.25" customHeight="1">
      <c r="A81" s="64"/>
      <c r="B81" s="15"/>
    </row>
    <row r="82" spans="1:2" ht="14.25" customHeight="1">
      <c r="A82" s="64"/>
      <c r="B82" s="15"/>
    </row>
    <row r="83" spans="1:2" ht="14.25" customHeight="1">
      <c r="A83" s="64"/>
      <c r="B83" s="15"/>
    </row>
    <row r="84" spans="1:2" ht="14.25" customHeight="1">
      <c r="A84" s="64"/>
      <c r="B84" s="15"/>
    </row>
    <row r="85" spans="1:2" ht="14.25" customHeight="1">
      <c r="A85" s="64"/>
      <c r="B85" s="15"/>
    </row>
    <row r="86" spans="1:2" ht="14.25" customHeight="1">
      <c r="A86" s="64"/>
      <c r="B86" s="15"/>
    </row>
    <row r="87" spans="1:2" ht="14.25" customHeight="1">
      <c r="A87" s="64"/>
      <c r="B87" s="15"/>
    </row>
    <row r="88" spans="1:2" ht="14.25" customHeight="1">
      <c r="A88" s="64"/>
      <c r="B88" s="15"/>
    </row>
    <row r="89" spans="1:2" ht="14.25" customHeight="1">
      <c r="A89" s="64"/>
      <c r="B89" s="15"/>
    </row>
    <row r="90" spans="1:2" ht="14.25" customHeight="1">
      <c r="A90" s="64"/>
      <c r="B90" s="15"/>
    </row>
    <row r="91" spans="1:2" ht="14.25" customHeight="1">
      <c r="A91" s="64"/>
      <c r="B91" s="15"/>
    </row>
    <row r="92" spans="1:2" ht="14.25" customHeight="1">
      <c r="A92" s="64"/>
      <c r="B92" s="15"/>
    </row>
    <row r="93" spans="1:2" ht="14.25" customHeight="1">
      <c r="A93" s="64"/>
      <c r="B93" s="15"/>
    </row>
    <row r="94" spans="1:2" ht="14.25" customHeight="1">
      <c r="A94" s="64"/>
      <c r="B94" s="15"/>
    </row>
    <row r="95" spans="1:2" ht="14.25" customHeight="1">
      <c r="A95" s="64"/>
      <c r="B95" s="15"/>
    </row>
    <row r="96" spans="1:2" ht="14.25" customHeight="1">
      <c r="A96" s="64"/>
      <c r="B96" s="15"/>
    </row>
    <row r="97" spans="1:2" ht="14.25" customHeight="1">
      <c r="A97" s="64"/>
      <c r="B97" s="15"/>
    </row>
    <row r="98" spans="1:2" ht="14.25" customHeight="1">
      <c r="A98" s="64"/>
      <c r="B98" s="15"/>
    </row>
    <row r="99" spans="1:2" ht="14.25" customHeight="1">
      <c r="A99" s="64"/>
      <c r="B99" s="15"/>
    </row>
    <row r="100" spans="1:2" ht="14.25" customHeight="1">
      <c r="A100" s="64"/>
      <c r="B100" s="15"/>
    </row>
    <row r="101" spans="1:2" ht="14.25" customHeight="1">
      <c r="A101" s="64"/>
      <c r="B101" s="15"/>
    </row>
    <row r="102" spans="1:2" ht="14.25" customHeight="1" thickBot="1">
      <c r="A102" s="65"/>
      <c r="B102" s="66"/>
    </row>
    <row r="103" spans="1:2" ht="14.25" customHeight="1">
      <c r="A103" s="6"/>
      <c r="B103" s="6"/>
    </row>
    <row r="104" spans="1:2" ht="14.25" customHeight="1">
      <c r="A104" s="6"/>
      <c r="B104" s="6"/>
    </row>
    <row r="105" spans="1:2" ht="14.25" customHeight="1">
      <c r="A105" s="6"/>
      <c r="B105" s="6"/>
    </row>
    <row r="106" spans="1:2" ht="14.25" customHeight="1">
      <c r="A106" s="6"/>
      <c r="B106" s="6"/>
    </row>
    <row r="107" spans="1:2" ht="14.25" customHeight="1">
      <c r="A107" s="6"/>
      <c r="B107" s="6"/>
    </row>
    <row r="108" spans="1:2" ht="14.25" customHeight="1">
      <c r="A108" s="6"/>
      <c r="B108" s="6"/>
    </row>
    <row r="109" spans="1:2" ht="14.25" customHeight="1">
      <c r="A109" s="6"/>
      <c r="B109" s="6"/>
    </row>
    <row r="110" spans="1:2" ht="14.25" customHeight="1">
      <c r="A110" s="6"/>
      <c r="B110" s="6"/>
    </row>
    <row r="111" spans="1:2" ht="14.25" customHeight="1">
      <c r="A111" s="6"/>
      <c r="B111" s="6"/>
    </row>
    <row r="112" spans="1:2" ht="14.25" customHeight="1">
      <c r="A112" s="6"/>
      <c r="B112" s="6"/>
    </row>
    <row r="113" spans="1:2" ht="14.25" customHeight="1">
      <c r="A113" s="6"/>
      <c r="B113" s="6"/>
    </row>
    <row r="114" spans="1:2" ht="14.25" customHeight="1">
      <c r="A114" s="6"/>
      <c r="B114" s="6"/>
    </row>
    <row r="115" spans="1:2" ht="14.25" customHeight="1">
      <c r="A115" s="6"/>
      <c r="B115" s="6"/>
    </row>
    <row r="116" spans="1:2" ht="14.25" customHeight="1">
      <c r="A116" s="6"/>
      <c r="B116" s="6"/>
    </row>
    <row r="117" spans="1:2" ht="14.25" customHeight="1">
      <c r="A117" s="6"/>
      <c r="B117" s="6"/>
    </row>
    <row r="118" spans="1:2" ht="14.25" customHeight="1">
      <c r="A118" s="6"/>
      <c r="B118" s="6"/>
    </row>
    <row r="119" spans="1:2" ht="14.25" customHeight="1">
      <c r="A119" s="6"/>
      <c r="B119" s="6"/>
    </row>
    <row r="120" spans="1:2" ht="14.25" customHeight="1">
      <c r="A120" s="6"/>
      <c r="B120" s="6"/>
    </row>
    <row r="121" spans="1:2" ht="14.25" customHeight="1">
      <c r="A121" s="6"/>
      <c r="B121" s="6"/>
    </row>
    <row r="122" spans="1:2" ht="14.25" customHeight="1">
      <c r="A122" s="6"/>
      <c r="B122" s="6"/>
    </row>
    <row r="123" spans="1:2" ht="14.25" customHeight="1">
      <c r="A123" s="6"/>
      <c r="B123" s="6"/>
    </row>
    <row r="124" spans="1:2" ht="14.25" customHeight="1">
      <c r="A124" s="6"/>
      <c r="B124" s="6"/>
    </row>
    <row r="125" spans="1:2" ht="14.25" customHeight="1">
      <c r="A125" s="6"/>
      <c r="B125" s="6"/>
    </row>
    <row r="126" spans="1:2" ht="14.25" customHeight="1">
      <c r="A126" s="6"/>
      <c r="B126" s="6"/>
    </row>
    <row r="127" spans="1:2" ht="14.25" customHeight="1">
      <c r="A127" s="6"/>
      <c r="B127" s="6"/>
    </row>
    <row r="128" spans="1:2" ht="14.25" customHeight="1">
      <c r="A128" s="6"/>
      <c r="B128" s="6"/>
    </row>
    <row r="129" spans="1:2" ht="14.25" customHeight="1">
      <c r="A129" s="6"/>
      <c r="B129" s="6"/>
    </row>
    <row r="130" spans="1:2" ht="14.25" customHeight="1">
      <c r="A130" s="6"/>
      <c r="B130" s="6"/>
    </row>
    <row r="131" spans="1:2" ht="14.25" customHeight="1">
      <c r="A131" s="6"/>
      <c r="B131" s="6"/>
    </row>
    <row r="132" spans="1:2" ht="14.25" customHeight="1">
      <c r="A132" s="6"/>
      <c r="B132" s="6"/>
    </row>
    <row r="133" spans="1:2" ht="14.25" customHeight="1">
      <c r="A133" s="6"/>
      <c r="B133" s="6"/>
    </row>
    <row r="134" spans="1:2" ht="14.25" customHeight="1">
      <c r="A134" s="6"/>
      <c r="B134" s="6"/>
    </row>
    <row r="135" spans="1:2" ht="14.25" customHeight="1">
      <c r="A135" s="6"/>
      <c r="B135" s="6"/>
    </row>
    <row r="136" spans="1:2" ht="14.25" customHeight="1">
      <c r="A136" s="6"/>
      <c r="B136" s="6"/>
    </row>
    <row r="137" spans="1:2" ht="14.25" customHeight="1">
      <c r="A137" s="6"/>
      <c r="B137" s="6"/>
    </row>
    <row r="138" spans="1:2" ht="14.25" customHeight="1">
      <c r="A138" s="6"/>
      <c r="B138" s="6"/>
    </row>
    <row r="139" spans="1:2" ht="14.25" customHeight="1">
      <c r="A139" s="6"/>
      <c r="B139" s="6"/>
    </row>
    <row r="140" spans="1:2" ht="14.25" customHeight="1">
      <c r="A140" s="6"/>
      <c r="B140" s="6"/>
    </row>
    <row r="141" spans="1:2" ht="14.25" customHeight="1">
      <c r="A141" s="6"/>
      <c r="B141" s="6"/>
    </row>
    <row r="142" spans="1:2" ht="14.25" customHeight="1">
      <c r="A142" s="6"/>
      <c r="B142" s="6"/>
    </row>
    <row r="143" spans="1:2" ht="14.25" customHeight="1">
      <c r="A143" s="6"/>
      <c r="B143" s="6"/>
    </row>
    <row r="144" spans="1:2" ht="14.25" customHeight="1">
      <c r="A144" s="6"/>
      <c r="B144" s="6"/>
    </row>
    <row r="145" spans="1:2" ht="14.25" customHeight="1">
      <c r="A145" s="6"/>
      <c r="B145" s="6"/>
    </row>
    <row r="146" spans="1:2" ht="14.25" customHeight="1">
      <c r="A146" s="6"/>
      <c r="B146" s="6"/>
    </row>
    <row r="147" spans="1:2" ht="14.25" customHeight="1">
      <c r="A147" s="6"/>
      <c r="B147" s="6"/>
    </row>
    <row r="148" spans="1:2" ht="14.25" customHeight="1">
      <c r="A148" s="6"/>
      <c r="B148" s="6"/>
    </row>
    <row r="149" spans="1:2" ht="14.25" customHeight="1">
      <c r="A149" s="6"/>
      <c r="B149" s="6"/>
    </row>
    <row r="150" spans="1:2" ht="14.25" customHeight="1">
      <c r="A150" s="6"/>
      <c r="B150" s="6"/>
    </row>
    <row r="151" spans="1:2" ht="14.25" customHeight="1">
      <c r="A151" s="6"/>
      <c r="B151" s="6"/>
    </row>
    <row r="152" spans="1:2" ht="14.25" customHeight="1">
      <c r="A152" s="6"/>
      <c r="B152" s="6"/>
    </row>
    <row r="153" spans="1:2" ht="14.25" customHeight="1">
      <c r="A153" s="6"/>
      <c r="B153" s="6"/>
    </row>
    <row r="154" spans="1:2" ht="14.25" customHeight="1">
      <c r="A154" s="6"/>
      <c r="B154" s="6"/>
    </row>
    <row r="155" spans="1:2" ht="14.25" customHeight="1">
      <c r="A155" s="6"/>
      <c r="B155" s="6"/>
    </row>
    <row r="156" spans="1:2" ht="14.25" customHeight="1">
      <c r="A156" s="6"/>
      <c r="B156" s="6"/>
    </row>
    <row r="157" spans="1:2" ht="14.25" customHeight="1">
      <c r="A157" s="6"/>
      <c r="B157" s="6"/>
    </row>
    <row r="158" spans="1:2" ht="14.25" customHeight="1">
      <c r="A158" s="6"/>
      <c r="B158" s="6"/>
    </row>
    <row r="159" spans="1:2" ht="14.25" customHeight="1">
      <c r="A159" s="6"/>
      <c r="B159" s="6"/>
    </row>
    <row r="160" spans="1:2" ht="14.25" customHeight="1">
      <c r="A160" s="6"/>
      <c r="B160" s="6"/>
    </row>
    <row r="161" spans="1:2" ht="14.25" customHeight="1">
      <c r="A161" s="6"/>
      <c r="B161" s="6"/>
    </row>
    <row r="162" spans="1:2" ht="14.25" customHeight="1">
      <c r="A162" s="6"/>
      <c r="B162" s="6"/>
    </row>
    <row r="163" spans="1:2" ht="14.25" customHeight="1">
      <c r="A163" s="6"/>
      <c r="B163" s="6"/>
    </row>
    <row r="164" spans="1:2" ht="14.25" customHeight="1">
      <c r="A164" s="6"/>
      <c r="B164" s="6"/>
    </row>
    <row r="165" spans="1:2" ht="14.25" customHeight="1">
      <c r="A165" s="6"/>
      <c r="B165" s="6"/>
    </row>
    <row r="166" spans="1:2" ht="14.25" customHeight="1">
      <c r="A166" s="6"/>
      <c r="B166" s="6"/>
    </row>
    <row r="167" spans="1:2" ht="14.25" customHeight="1">
      <c r="A167" s="6"/>
      <c r="B167" s="6"/>
    </row>
    <row r="168" spans="1:2" ht="14.25" customHeight="1">
      <c r="A168" s="6"/>
      <c r="B168" s="6"/>
    </row>
    <row r="169" spans="1:2" ht="14.25" customHeight="1">
      <c r="A169" s="6"/>
      <c r="B169" s="6"/>
    </row>
    <row r="170" spans="1:2" ht="14.25" customHeight="1">
      <c r="A170" s="6"/>
      <c r="B170" s="6"/>
    </row>
    <row r="171" spans="1:2" ht="14.25" customHeight="1">
      <c r="A171" s="6"/>
      <c r="B171" s="6"/>
    </row>
    <row r="172" spans="1:2" ht="14.25" customHeight="1">
      <c r="A172" s="6"/>
      <c r="B172" s="6"/>
    </row>
    <row r="173" spans="1:2" ht="14.25" customHeight="1">
      <c r="A173" s="6"/>
      <c r="B173" s="6"/>
    </row>
    <row r="174" spans="1:2" ht="14.25" customHeight="1">
      <c r="A174" s="6"/>
      <c r="B174" s="6"/>
    </row>
    <row r="175" spans="1:2" ht="14.25" customHeight="1">
      <c r="A175" s="6"/>
      <c r="B175" s="6"/>
    </row>
    <row r="176" spans="1:2" ht="14.25" customHeight="1">
      <c r="A176" s="6"/>
      <c r="B176" s="6"/>
    </row>
    <row r="177" spans="1:2" ht="14.25" customHeight="1">
      <c r="A177" s="6"/>
      <c r="B177" s="6"/>
    </row>
    <row r="178" spans="1:2" ht="14.25" customHeight="1">
      <c r="A178" s="6"/>
      <c r="B178" s="6"/>
    </row>
    <row r="179" spans="1:2" ht="14.25" customHeight="1">
      <c r="A179" s="6"/>
      <c r="B179" s="6"/>
    </row>
    <row r="180" spans="1:2" ht="14.25" customHeight="1">
      <c r="A180" s="6"/>
      <c r="B180" s="6"/>
    </row>
    <row r="181" spans="1:2" ht="14.25" customHeight="1">
      <c r="A181" s="6"/>
      <c r="B181" s="6"/>
    </row>
    <row r="182" spans="1:2" ht="14.25" customHeight="1">
      <c r="A182" s="6"/>
      <c r="B182" s="6"/>
    </row>
    <row r="183" spans="1:2" ht="14.25" customHeight="1">
      <c r="A183" s="6"/>
      <c r="B183" s="6"/>
    </row>
    <row r="184" spans="1:2" ht="14.25" customHeight="1">
      <c r="A184" s="6"/>
      <c r="B184" s="6"/>
    </row>
    <row r="185" spans="1:2" ht="14.25" customHeight="1">
      <c r="A185" s="6"/>
      <c r="B185" s="6"/>
    </row>
    <row r="186" spans="1:2" ht="14.25" customHeight="1">
      <c r="A186" s="6"/>
      <c r="B186" s="6"/>
    </row>
    <row r="187" spans="1:2" ht="14.25" customHeight="1">
      <c r="A187" s="6"/>
      <c r="B187" s="6"/>
    </row>
    <row r="188" spans="1:2" ht="14.25" customHeight="1">
      <c r="A188" s="6"/>
      <c r="B188" s="6"/>
    </row>
    <row r="189" spans="1:2" ht="14.25" customHeight="1">
      <c r="A189" s="6"/>
      <c r="B189" s="6"/>
    </row>
    <row r="190" spans="1:2" ht="14.25" customHeight="1">
      <c r="A190" s="6"/>
      <c r="B190" s="6"/>
    </row>
    <row r="191" spans="1:2" ht="14.25" customHeight="1">
      <c r="A191" s="6"/>
      <c r="B191" s="6"/>
    </row>
    <row r="192" spans="1:2" ht="14.25" customHeight="1">
      <c r="A192" s="6"/>
      <c r="B192" s="6"/>
    </row>
    <row r="193" spans="1:2" ht="14.25" customHeight="1">
      <c r="A193" s="6"/>
      <c r="B193" s="6"/>
    </row>
    <row r="194" spans="1:2" ht="14.25" customHeight="1">
      <c r="A194" s="6"/>
      <c r="B194" s="6"/>
    </row>
    <row r="195" spans="1:2" ht="14.25" customHeight="1">
      <c r="A195" s="6"/>
      <c r="B195" s="6"/>
    </row>
    <row r="196" spans="1:2" ht="14.25" customHeight="1">
      <c r="A196" s="6"/>
      <c r="B196" s="6"/>
    </row>
    <row r="197" spans="1:2" ht="14.25" customHeight="1">
      <c r="A197" s="6"/>
      <c r="B197" s="6"/>
    </row>
    <row r="198" spans="1:2" ht="14.25" customHeight="1">
      <c r="A198" s="6"/>
      <c r="B198" s="6"/>
    </row>
    <row r="199" spans="1:2" ht="14.25" customHeight="1">
      <c r="A199" s="6"/>
      <c r="B199" s="6"/>
    </row>
    <row r="200" spans="1:2" ht="14.25" customHeight="1">
      <c r="A200" s="6"/>
      <c r="B200" s="6"/>
    </row>
    <row r="201" spans="1:2" ht="14.25" customHeight="1">
      <c r="A201" s="6"/>
      <c r="B201" s="6"/>
    </row>
    <row r="202" spans="1:2" ht="14.25" customHeight="1">
      <c r="A202" s="6"/>
      <c r="B202" s="6"/>
    </row>
    <row r="203" spans="1:2" ht="14.25" customHeight="1">
      <c r="A203" s="6"/>
      <c r="B203" s="6"/>
    </row>
    <row r="204" spans="1:2" ht="14.25" customHeight="1">
      <c r="A204" s="6"/>
      <c r="B204" s="6"/>
    </row>
    <row r="205" spans="1:2" ht="14.25" customHeight="1">
      <c r="A205" s="6"/>
      <c r="B205" s="6"/>
    </row>
    <row r="206" spans="1:2" ht="14.25" customHeight="1">
      <c r="A206" s="6"/>
      <c r="B206" s="6"/>
    </row>
    <row r="207" spans="1:2" ht="14.25" customHeight="1">
      <c r="A207" s="6"/>
      <c r="B207" s="6"/>
    </row>
    <row r="208" spans="1:2" ht="14.25" customHeight="1">
      <c r="A208" s="6"/>
      <c r="B208" s="6"/>
    </row>
    <row r="209" spans="1:2" ht="14.25" customHeight="1">
      <c r="A209" s="6"/>
      <c r="B209" s="6"/>
    </row>
    <row r="210" spans="1:2" ht="14.25" customHeight="1">
      <c r="A210" s="6"/>
      <c r="B210" s="6"/>
    </row>
    <row r="211" spans="1:2" ht="14.25" customHeight="1">
      <c r="A211" s="6"/>
      <c r="B211" s="6"/>
    </row>
    <row r="212" spans="1:2" ht="14.25" customHeight="1">
      <c r="A212" s="6"/>
      <c r="B212" s="6"/>
    </row>
    <row r="213" spans="1:2" ht="14.25" customHeight="1">
      <c r="A213" s="6"/>
      <c r="B213" s="6"/>
    </row>
    <row r="214" spans="1:2" ht="14.25" customHeight="1">
      <c r="A214" s="6"/>
      <c r="B214" s="6"/>
    </row>
    <row r="215" spans="1:2" ht="14.25" customHeight="1">
      <c r="A215" s="6"/>
      <c r="B215" s="6"/>
    </row>
    <row r="216" spans="1:2" ht="14.25" customHeight="1">
      <c r="A216" s="6"/>
      <c r="B216" s="6"/>
    </row>
    <row r="217" spans="1:2" ht="14.25" customHeight="1">
      <c r="A217" s="6"/>
      <c r="B217" s="6"/>
    </row>
    <row r="218" spans="1:2" ht="14.25" customHeight="1">
      <c r="A218" s="6"/>
      <c r="B218" s="6"/>
    </row>
    <row r="219" spans="1:2" ht="14.25" customHeight="1">
      <c r="A219" s="6"/>
      <c r="B219" s="6"/>
    </row>
    <row r="220" spans="1:2" ht="14.25" customHeight="1">
      <c r="A220" s="6"/>
      <c r="B220" s="6"/>
    </row>
    <row r="221" spans="1:2" ht="14.25" customHeight="1">
      <c r="A221" s="6"/>
      <c r="B221" s="6"/>
    </row>
    <row r="222" spans="1:2" ht="14.25" customHeight="1">
      <c r="A222" s="6"/>
      <c r="B222" s="6"/>
    </row>
    <row r="223" spans="1:2" ht="14.25" customHeight="1">
      <c r="A223" s="6"/>
      <c r="B223" s="6"/>
    </row>
    <row r="224" spans="1:2" ht="14.25" customHeight="1">
      <c r="A224" s="6"/>
      <c r="B224" s="6"/>
    </row>
    <row r="225" spans="1:2" ht="14.25" customHeight="1">
      <c r="A225" s="6"/>
      <c r="B225" s="6"/>
    </row>
    <row r="226" spans="1:2" ht="14.25" customHeight="1">
      <c r="A226" s="6"/>
      <c r="B226" s="6"/>
    </row>
    <row r="227" spans="1:2" ht="14.25" customHeight="1">
      <c r="A227" s="6"/>
      <c r="B227" s="6"/>
    </row>
    <row r="228" spans="1:2" ht="14.25" customHeight="1">
      <c r="A228" s="6"/>
      <c r="B228" s="6"/>
    </row>
    <row r="229" spans="1:2" ht="14.25" customHeight="1">
      <c r="A229" s="6"/>
      <c r="B229" s="6"/>
    </row>
    <row r="230" spans="1:2" ht="14.25" customHeight="1">
      <c r="A230" s="6"/>
      <c r="B230" s="6"/>
    </row>
    <row r="231" spans="1:2" ht="14.25" customHeight="1">
      <c r="A231" s="6"/>
      <c r="B231" s="6"/>
    </row>
    <row r="232" spans="1:2" ht="14.25" customHeight="1">
      <c r="A232" s="6"/>
      <c r="B232" s="6"/>
    </row>
    <row r="233" spans="1:2" ht="14.25" customHeight="1">
      <c r="A233" s="6"/>
      <c r="B233" s="6"/>
    </row>
    <row r="234" spans="1:2" ht="14.25" customHeight="1">
      <c r="A234" s="6"/>
      <c r="B234" s="6"/>
    </row>
    <row r="235" spans="1:2" ht="14.25" customHeight="1">
      <c r="A235" s="6"/>
      <c r="B235" s="6"/>
    </row>
    <row r="236" spans="1:2" ht="14.25" customHeight="1">
      <c r="A236" s="6"/>
      <c r="B236" s="6"/>
    </row>
    <row r="237" spans="1:2" ht="14.25" customHeight="1">
      <c r="A237" s="6"/>
      <c r="B237" s="6"/>
    </row>
    <row r="238" spans="1:2" ht="14.25" customHeight="1">
      <c r="A238" s="6"/>
      <c r="B238" s="6"/>
    </row>
    <row r="239" spans="1:2" ht="14.25" customHeight="1">
      <c r="A239" s="6"/>
      <c r="B239" s="6"/>
    </row>
    <row r="240" spans="1:2" ht="14.25" customHeight="1">
      <c r="A240" s="6"/>
      <c r="B240" s="6"/>
    </row>
    <row r="241" spans="1:2" ht="14.25" customHeight="1">
      <c r="A241" s="6"/>
      <c r="B241" s="6"/>
    </row>
    <row r="242" spans="1:2" ht="14.25" customHeight="1">
      <c r="A242" s="6"/>
      <c r="B242" s="6"/>
    </row>
    <row r="243" spans="1:2" ht="14.25" customHeight="1">
      <c r="A243" s="6"/>
      <c r="B243" s="6"/>
    </row>
    <row r="244" spans="1:2" ht="14.25" customHeight="1">
      <c r="A244" s="6"/>
      <c r="B244" s="6"/>
    </row>
    <row r="245" spans="1:2" ht="14.25" customHeight="1">
      <c r="A245" s="6"/>
      <c r="B245" s="6"/>
    </row>
    <row r="246" spans="1:2" ht="14.25" customHeight="1">
      <c r="A246" s="6"/>
      <c r="B246" s="6"/>
    </row>
    <row r="247" spans="1:2" ht="14.25" customHeight="1">
      <c r="A247" s="6"/>
      <c r="B247" s="6"/>
    </row>
    <row r="248" spans="1:2" ht="14.25" customHeight="1">
      <c r="A248" s="6"/>
      <c r="B248" s="6"/>
    </row>
    <row r="249" spans="1:2" ht="14.25" customHeight="1">
      <c r="A249" s="6"/>
      <c r="B249" s="6"/>
    </row>
    <row r="250" spans="1:2" ht="14.25" customHeight="1">
      <c r="A250" s="6"/>
      <c r="B250" s="6"/>
    </row>
    <row r="251" spans="1:2" ht="14.25" customHeight="1">
      <c r="A251" s="6"/>
      <c r="B251" s="6"/>
    </row>
    <row r="252" spans="1:2" ht="14.25" customHeight="1">
      <c r="A252" s="6"/>
      <c r="B252" s="6"/>
    </row>
    <row r="253" spans="1:2" ht="14.25" customHeight="1">
      <c r="A253" s="6"/>
      <c r="B253" s="6"/>
    </row>
    <row r="254" spans="1:2" ht="14.25" customHeight="1">
      <c r="A254" s="6"/>
      <c r="B254" s="6"/>
    </row>
    <row r="255" spans="1:2" ht="14.25" customHeight="1">
      <c r="A255" s="6"/>
      <c r="B255" s="6"/>
    </row>
    <row r="256" spans="1:2" ht="14.25" customHeight="1">
      <c r="A256" s="6"/>
      <c r="B256" s="6"/>
    </row>
    <row r="257" spans="1:2" ht="14.25" customHeight="1">
      <c r="A257" s="6"/>
      <c r="B257" s="6"/>
    </row>
    <row r="258" spans="1:2" ht="14.25" customHeight="1">
      <c r="A258" s="6"/>
      <c r="B258" s="6"/>
    </row>
    <row r="259" spans="1:2" ht="14.25" customHeight="1">
      <c r="A259" s="6"/>
      <c r="B259" s="6"/>
    </row>
    <row r="260" spans="1:2" ht="14.25" customHeight="1">
      <c r="A260" s="6"/>
      <c r="B260" s="6"/>
    </row>
    <row r="261" spans="1:2" ht="14.25" customHeight="1">
      <c r="A261" s="6"/>
      <c r="B261" s="6"/>
    </row>
    <row r="262" spans="1:2" ht="14.25" customHeight="1">
      <c r="A262" s="6"/>
      <c r="B262" s="6"/>
    </row>
    <row r="263" spans="1:2" ht="14.25" customHeight="1">
      <c r="A263" s="6"/>
      <c r="B263" s="6"/>
    </row>
    <row r="264" spans="1:2" ht="14.25" customHeight="1">
      <c r="A264" s="6"/>
      <c r="B264" s="6"/>
    </row>
    <row r="265" spans="1:2" ht="14.25" customHeight="1">
      <c r="A265" s="6"/>
      <c r="B265" s="6"/>
    </row>
    <row r="266" spans="1:2" ht="14.25" customHeight="1">
      <c r="A266" s="6"/>
      <c r="B266" s="6"/>
    </row>
    <row r="267" spans="1:2" ht="14.25" customHeight="1">
      <c r="A267" s="6"/>
      <c r="B267" s="6"/>
    </row>
    <row r="268" spans="1:2" ht="14.25" customHeight="1">
      <c r="A268" s="6"/>
      <c r="B268" s="6"/>
    </row>
    <row r="269" spans="1:2" ht="14.25" customHeight="1">
      <c r="A269" s="6"/>
      <c r="B269" s="6"/>
    </row>
    <row r="270" spans="1:2" ht="14.25" customHeight="1">
      <c r="A270" s="6"/>
      <c r="B270" s="6"/>
    </row>
    <row r="271" spans="1:2" ht="14.25" customHeight="1">
      <c r="A271" s="6"/>
      <c r="B271" s="6"/>
    </row>
    <row r="272" spans="1:2" ht="14.25" customHeight="1">
      <c r="A272" s="6"/>
      <c r="B272" s="6"/>
    </row>
    <row r="273" spans="1:2" ht="14.25" customHeight="1">
      <c r="A273" s="6"/>
      <c r="B273" s="6"/>
    </row>
    <row r="274" spans="1:2" ht="14.25" customHeight="1">
      <c r="A274" s="6"/>
      <c r="B274" s="6"/>
    </row>
    <row r="275" spans="1:2" ht="14.25" customHeight="1">
      <c r="A275" s="6"/>
      <c r="B275" s="6"/>
    </row>
    <row r="276" spans="1:2" ht="14.25" customHeight="1">
      <c r="A276" s="6"/>
      <c r="B276" s="6"/>
    </row>
    <row r="277" spans="1:2" ht="14.25" customHeight="1">
      <c r="A277" s="6"/>
      <c r="B277" s="6"/>
    </row>
    <row r="278" spans="1:2" ht="14.25" customHeight="1">
      <c r="A278" s="6"/>
      <c r="B278" s="6"/>
    </row>
    <row r="279" spans="1:2" ht="14.25" customHeight="1">
      <c r="A279" s="6"/>
      <c r="B279" s="6"/>
    </row>
    <row r="280" spans="1:2" ht="14.25" customHeight="1">
      <c r="A280" s="6"/>
      <c r="B280" s="6"/>
    </row>
    <row r="281" spans="1:2" ht="14.25" customHeight="1">
      <c r="A281" s="6"/>
      <c r="B281" s="6"/>
    </row>
    <row r="282" spans="1:2" ht="14.25" customHeight="1">
      <c r="A282" s="6"/>
      <c r="B282" s="6"/>
    </row>
    <row r="283" spans="1:2" ht="14.25" customHeight="1">
      <c r="A283" s="6"/>
      <c r="B283" s="6"/>
    </row>
    <row r="284" spans="1:2" ht="14.25" customHeight="1">
      <c r="A284" s="6"/>
      <c r="B284" s="6"/>
    </row>
    <row r="285" spans="1:2" ht="14.25" customHeight="1">
      <c r="A285" s="6"/>
      <c r="B285" s="6"/>
    </row>
    <row r="286" spans="1:2" ht="14.25" customHeight="1">
      <c r="A286" s="6"/>
      <c r="B286" s="6"/>
    </row>
    <row r="287" spans="1:2" ht="14.25" customHeight="1">
      <c r="A287" s="6"/>
      <c r="B287" s="6"/>
    </row>
    <row r="288" spans="1:2" ht="14.25" customHeight="1">
      <c r="A288" s="6"/>
      <c r="B288" s="6"/>
    </row>
    <row r="289" spans="1:2" ht="14.25" customHeight="1">
      <c r="A289" s="6"/>
      <c r="B289" s="6"/>
    </row>
    <row r="290" spans="1:2" ht="14.25" customHeight="1">
      <c r="A290" s="6"/>
      <c r="B290" s="6"/>
    </row>
    <row r="291" spans="1:2" ht="14.25" customHeight="1">
      <c r="A291" s="6"/>
      <c r="B291" s="6"/>
    </row>
    <row r="292" spans="1:2" ht="14.25" customHeight="1">
      <c r="A292" s="6"/>
      <c r="B292" s="6"/>
    </row>
    <row r="293" spans="1:2" ht="14.25" customHeight="1">
      <c r="A293" s="6"/>
      <c r="B293" s="6"/>
    </row>
    <row r="294" spans="1:2" ht="14.25" customHeight="1">
      <c r="A294" s="6"/>
      <c r="B294" s="6"/>
    </row>
    <row r="295" spans="1:2" ht="14.25" customHeight="1">
      <c r="A295" s="6"/>
      <c r="B295" s="6"/>
    </row>
    <row r="296" spans="1:2" ht="14.25" customHeight="1">
      <c r="A296" s="6"/>
      <c r="B296" s="6"/>
    </row>
    <row r="297" spans="1:2" ht="14.25" customHeight="1">
      <c r="A297" s="6"/>
      <c r="B297" s="6"/>
    </row>
    <row r="298" spans="1:2" ht="14.25" customHeight="1">
      <c r="A298" s="6"/>
      <c r="B298" s="6"/>
    </row>
    <row r="299" spans="1:2" ht="14.25" customHeight="1">
      <c r="A299" s="6"/>
      <c r="B299" s="6"/>
    </row>
    <row r="300" spans="1:2" ht="14.25" customHeight="1">
      <c r="A300" s="6"/>
      <c r="B300" s="6"/>
    </row>
    <row r="301" spans="1:2" ht="14.25" customHeight="1">
      <c r="A301" s="6"/>
      <c r="B301" s="6"/>
    </row>
    <row r="302" spans="1:2" ht="14.25" customHeight="1">
      <c r="A302" s="6"/>
      <c r="B302" s="6"/>
    </row>
    <row r="303" spans="1:2" ht="14.25" customHeight="1">
      <c r="A303" s="6"/>
      <c r="B303" s="6"/>
    </row>
    <row r="304" spans="1:2" ht="14.25" customHeight="1">
      <c r="A304" s="6"/>
      <c r="B304" s="6"/>
    </row>
    <row r="305" spans="1:2" ht="14.25" customHeight="1">
      <c r="A305" s="6"/>
      <c r="B305" s="6"/>
    </row>
    <row r="306" spans="1:2" ht="14.25" customHeight="1">
      <c r="A306" s="6"/>
      <c r="B306" s="6"/>
    </row>
    <row r="307" spans="1:2" ht="14.25" customHeight="1">
      <c r="A307" s="6"/>
      <c r="B307" s="6"/>
    </row>
    <row r="308" spans="1:2" ht="14.25" customHeight="1">
      <c r="A308" s="6"/>
      <c r="B308" s="6"/>
    </row>
    <row r="309" spans="1:2" ht="14.25" customHeight="1">
      <c r="A309" s="6"/>
      <c r="B309" s="6"/>
    </row>
    <row r="310" spans="1:2" ht="14.25" customHeight="1">
      <c r="A310" s="6"/>
      <c r="B310" s="6"/>
    </row>
    <row r="311" spans="1:2" ht="14.25" customHeight="1">
      <c r="A311" s="6"/>
      <c r="B311" s="6"/>
    </row>
    <row r="312" spans="1:2" ht="14.25" customHeight="1">
      <c r="A312" s="6"/>
      <c r="B312" s="6"/>
    </row>
    <row r="313" spans="1:2" ht="14.25" customHeight="1">
      <c r="A313" s="6"/>
      <c r="B313" s="6"/>
    </row>
    <row r="314" spans="1:2" ht="14.25" customHeight="1">
      <c r="A314" s="6"/>
      <c r="B314" s="6"/>
    </row>
    <row r="315" spans="1:2" ht="14.25" customHeight="1">
      <c r="A315" s="6"/>
      <c r="B315" s="6"/>
    </row>
    <row r="316" spans="1:2" ht="14.25" customHeight="1">
      <c r="A316" s="6"/>
      <c r="B316" s="6"/>
    </row>
    <row r="317" spans="1:2" ht="14.25" customHeight="1">
      <c r="A317" s="6"/>
      <c r="B317" s="6"/>
    </row>
    <row r="318" spans="1:2" ht="14.25" customHeight="1">
      <c r="A318" s="6"/>
      <c r="B318" s="6"/>
    </row>
    <row r="319" spans="1:2" ht="14.25" customHeight="1">
      <c r="A319" s="6"/>
      <c r="B319" s="6"/>
    </row>
    <row r="320" spans="1:2" ht="14.25" customHeight="1">
      <c r="A320" s="6"/>
      <c r="B320" s="6"/>
    </row>
    <row r="321" spans="1:2" ht="14.25" customHeight="1">
      <c r="A321" s="6"/>
      <c r="B321" s="6"/>
    </row>
    <row r="322" spans="1:2" ht="14.25" customHeight="1">
      <c r="A322" s="6"/>
      <c r="B322" s="6"/>
    </row>
    <row r="323" spans="1:2" ht="14.25" customHeight="1">
      <c r="A323" s="6"/>
      <c r="B323" s="6"/>
    </row>
    <row r="324" spans="1:2" ht="14.25" customHeight="1">
      <c r="A324" s="6"/>
      <c r="B324" s="6"/>
    </row>
    <row r="325" spans="1:2" ht="14.25" customHeight="1">
      <c r="A325" s="6"/>
      <c r="B325" s="6"/>
    </row>
    <row r="326" spans="1:2" ht="14.25" customHeight="1">
      <c r="A326" s="6"/>
      <c r="B326" s="6"/>
    </row>
    <row r="327" spans="1:2" ht="14.25" customHeight="1">
      <c r="A327" s="6"/>
      <c r="B327" s="6"/>
    </row>
    <row r="328" spans="1:2" ht="14.25" customHeight="1">
      <c r="A328" s="6"/>
      <c r="B328" s="6"/>
    </row>
    <row r="329" spans="1:2" ht="14.25" customHeight="1">
      <c r="A329" s="6"/>
      <c r="B329" s="6"/>
    </row>
    <row r="330" spans="1:2" ht="14.25" customHeight="1">
      <c r="A330" s="6"/>
      <c r="B330" s="6"/>
    </row>
    <row r="331" spans="1:2" ht="14.25" customHeight="1">
      <c r="A331" s="6"/>
      <c r="B331" s="6"/>
    </row>
    <row r="332" spans="1:2" ht="14.25" customHeight="1">
      <c r="A332" s="6"/>
      <c r="B332" s="6"/>
    </row>
    <row r="333" spans="1:2" ht="14.25" customHeight="1">
      <c r="A333" s="6"/>
      <c r="B333" s="6"/>
    </row>
    <row r="334" spans="1:2" ht="14.25" customHeight="1">
      <c r="A334" s="6"/>
      <c r="B334" s="6"/>
    </row>
    <row r="335" spans="1:2" ht="14.25" customHeight="1">
      <c r="A335" s="6"/>
      <c r="B335" s="6"/>
    </row>
    <row r="336" spans="1:2" ht="14.25" customHeight="1">
      <c r="A336" s="6"/>
      <c r="B336" s="6"/>
    </row>
    <row r="337" spans="1:2" ht="14.25" customHeight="1">
      <c r="A337" s="6"/>
      <c r="B337" s="6"/>
    </row>
    <row r="338" spans="1:2" ht="14.25" customHeight="1">
      <c r="A338" s="6"/>
      <c r="B338" s="6"/>
    </row>
    <row r="339" spans="1:2" ht="14.25" customHeight="1">
      <c r="A339" s="6"/>
      <c r="B339" s="6"/>
    </row>
    <row r="340" spans="1:2" ht="14.25" customHeight="1">
      <c r="A340" s="6"/>
      <c r="B340" s="6"/>
    </row>
    <row r="341" spans="1:2" ht="14.25" customHeight="1">
      <c r="A341" s="6"/>
      <c r="B341" s="6"/>
    </row>
    <row r="342" spans="1:2" ht="14.25" customHeight="1">
      <c r="A342" s="6"/>
      <c r="B342" s="6"/>
    </row>
    <row r="343" spans="1:2" ht="14.25" customHeight="1">
      <c r="A343" s="6"/>
      <c r="B343" s="6"/>
    </row>
    <row r="344" spans="1:2" ht="14.25" customHeight="1">
      <c r="A344" s="6"/>
      <c r="B344" s="6"/>
    </row>
    <row r="345" spans="1:2" ht="14.25" customHeight="1">
      <c r="A345" s="6"/>
      <c r="B345" s="6"/>
    </row>
    <row r="346" spans="1:2" ht="14.25" customHeight="1">
      <c r="A346" s="6"/>
      <c r="B346" s="6"/>
    </row>
    <row r="347" spans="1:2" ht="14.25" customHeight="1">
      <c r="A347" s="6"/>
      <c r="B347" s="6"/>
    </row>
    <row r="348" spans="1:2" ht="14.25" customHeight="1">
      <c r="A348" s="6"/>
      <c r="B348" s="6"/>
    </row>
    <row r="349" spans="1:2" ht="14.25" customHeight="1">
      <c r="A349" s="6"/>
      <c r="B349" s="6"/>
    </row>
    <row r="350" spans="1:2" ht="14.25" customHeight="1">
      <c r="A350" s="6"/>
      <c r="B350" s="6"/>
    </row>
    <row r="351" spans="1:2" ht="14.25" customHeight="1">
      <c r="A351" s="6"/>
      <c r="B351" s="6"/>
    </row>
    <row r="352" spans="1:2" ht="14.25" customHeight="1">
      <c r="A352" s="6"/>
      <c r="B352" s="6"/>
    </row>
    <row r="353" spans="1:2" ht="14.25" customHeight="1">
      <c r="A353" s="6"/>
      <c r="B353" s="6"/>
    </row>
    <row r="354" spans="1:2" ht="14.25" customHeight="1">
      <c r="A354" s="6"/>
      <c r="B354" s="6"/>
    </row>
    <row r="355" spans="1:2" ht="14.25" customHeight="1">
      <c r="A355" s="6"/>
      <c r="B355" s="6"/>
    </row>
    <row r="356" spans="1:2" ht="14.25" customHeight="1">
      <c r="A356" s="6"/>
      <c r="B356" s="6"/>
    </row>
    <row r="357" spans="1:2" ht="14.25" customHeight="1">
      <c r="A357" s="6"/>
      <c r="B357" s="6"/>
    </row>
    <row r="358" spans="1:2" ht="14.25" customHeight="1">
      <c r="A358" s="6"/>
      <c r="B358" s="6"/>
    </row>
    <row r="359" spans="1:2" ht="14.25" customHeight="1">
      <c r="A359" s="6"/>
      <c r="B359" s="6"/>
    </row>
    <row r="360" spans="1:2" ht="14.25" customHeight="1">
      <c r="A360" s="6"/>
      <c r="B360" s="6"/>
    </row>
    <row r="361" spans="1:2" ht="14.25" customHeight="1">
      <c r="A361" s="6"/>
      <c r="B361" s="6"/>
    </row>
    <row r="362" spans="1:2" ht="14.25" customHeight="1">
      <c r="A362" s="6"/>
      <c r="B362" s="6"/>
    </row>
    <row r="363" spans="1:2" ht="14.25" customHeight="1">
      <c r="A363" s="6"/>
      <c r="B363" s="6"/>
    </row>
    <row r="364" spans="1:2" ht="14.25" customHeight="1">
      <c r="A364" s="6"/>
      <c r="B364" s="6"/>
    </row>
    <row r="365" spans="1:2" ht="14.25" customHeight="1">
      <c r="A365" s="6"/>
      <c r="B365" s="6"/>
    </row>
    <row r="366" spans="1:2" ht="14.25" customHeight="1">
      <c r="A366" s="6"/>
      <c r="B366" s="6"/>
    </row>
    <row r="367" spans="1:2" ht="14.25" customHeight="1">
      <c r="A367" s="6"/>
      <c r="B367" s="6"/>
    </row>
    <row r="368" spans="1:2" ht="14.25" customHeight="1">
      <c r="A368" s="6"/>
      <c r="B368" s="6"/>
    </row>
    <row r="369" spans="1:2" ht="14.25" customHeight="1">
      <c r="A369" s="6"/>
      <c r="B369" s="6"/>
    </row>
    <row r="370" spans="1:2" ht="14.25" customHeight="1">
      <c r="A370" s="6"/>
      <c r="B370" s="6"/>
    </row>
    <row r="371" spans="1:2" ht="14.25" customHeight="1">
      <c r="A371" s="6"/>
      <c r="B371" s="6"/>
    </row>
    <row r="372" spans="1:2" ht="14.25" customHeight="1">
      <c r="A372" s="6"/>
      <c r="B372" s="6"/>
    </row>
    <row r="373" spans="1:2" ht="14.25" customHeight="1">
      <c r="A373" s="6"/>
      <c r="B373" s="6"/>
    </row>
    <row r="374" spans="1:2" ht="14.25" customHeight="1">
      <c r="A374" s="6"/>
      <c r="B374" s="6"/>
    </row>
    <row r="375" spans="1:2" ht="14.25" customHeight="1">
      <c r="A375" s="6"/>
      <c r="B375" s="6"/>
    </row>
    <row r="376" spans="1:2" ht="14.25" customHeight="1">
      <c r="A376" s="6"/>
      <c r="B376" s="6"/>
    </row>
    <row r="377" spans="1:2" ht="14.25" customHeight="1">
      <c r="A377" s="6"/>
      <c r="B377" s="6"/>
    </row>
    <row r="378" spans="1:2" ht="14.25" customHeight="1">
      <c r="A378" s="6"/>
      <c r="B378" s="6"/>
    </row>
    <row r="379" spans="1:2" ht="14.25" customHeight="1">
      <c r="A379" s="6"/>
      <c r="B379" s="6"/>
    </row>
    <row r="380" spans="1:2" ht="14.25" customHeight="1">
      <c r="A380" s="6"/>
      <c r="B380" s="6"/>
    </row>
    <row r="381" spans="1:2" ht="14.25" customHeight="1">
      <c r="A381" s="6"/>
      <c r="B381" s="6"/>
    </row>
    <row r="382" spans="1:2" ht="14.25" customHeight="1">
      <c r="A382" s="6"/>
      <c r="B382" s="6"/>
    </row>
    <row r="383" spans="1:2" ht="14.25" customHeight="1">
      <c r="A383" s="6"/>
      <c r="B383" s="6"/>
    </row>
    <row r="384" spans="1:2" ht="14.25" customHeight="1">
      <c r="A384" s="6"/>
      <c r="B384" s="6"/>
    </row>
    <row r="385" spans="1:2" ht="14.25" customHeight="1">
      <c r="A385" s="6"/>
      <c r="B385" s="6"/>
    </row>
    <row r="386" spans="1:2" ht="14.25" customHeight="1">
      <c r="A386" s="6"/>
      <c r="B386" s="6"/>
    </row>
    <row r="387" spans="1:2" ht="14.25" customHeight="1">
      <c r="A387" s="6"/>
      <c r="B387" s="6"/>
    </row>
    <row r="388" spans="1:2" ht="14.25" customHeight="1">
      <c r="A388" s="6"/>
      <c r="B388" s="6"/>
    </row>
    <row r="389" spans="1:2" ht="14.25" customHeight="1">
      <c r="A389" s="6"/>
      <c r="B389" s="6"/>
    </row>
    <row r="390" spans="1:2" ht="14.25" customHeight="1">
      <c r="A390" s="6"/>
      <c r="B390" s="6"/>
    </row>
    <row r="391" spans="1:2" ht="14.25" customHeight="1">
      <c r="A391" s="6"/>
      <c r="B391" s="6"/>
    </row>
    <row r="392" spans="1:2" ht="14.25" customHeight="1">
      <c r="A392" s="6"/>
      <c r="B392" s="6"/>
    </row>
    <row r="393" spans="1:2" ht="14.25" customHeight="1">
      <c r="A393" s="6"/>
      <c r="B393" s="6"/>
    </row>
    <row r="394" spans="1:2" ht="14.25" customHeight="1">
      <c r="A394" s="6"/>
      <c r="B394" s="6"/>
    </row>
    <row r="395" spans="1:2" ht="14.25" customHeight="1">
      <c r="A395" s="6"/>
      <c r="B395" s="6"/>
    </row>
    <row r="396" spans="1:2" ht="14.25" customHeight="1">
      <c r="A396" s="6"/>
      <c r="B396" s="6"/>
    </row>
    <row r="397" spans="1:2" ht="14.25" customHeight="1">
      <c r="A397" s="6"/>
      <c r="B397" s="6"/>
    </row>
    <row r="398" spans="1:2" ht="14.25" customHeight="1">
      <c r="A398" s="6"/>
      <c r="B398" s="6"/>
    </row>
    <row r="399" spans="1:2" ht="14.25" customHeight="1">
      <c r="A399" s="6"/>
      <c r="B399" s="6"/>
    </row>
    <row r="400" spans="1:2" ht="14.25" customHeight="1">
      <c r="A400" s="6"/>
      <c r="B400" s="6"/>
    </row>
    <row r="401" spans="1:2" ht="14.25" customHeight="1">
      <c r="A401" s="6"/>
      <c r="B401" s="6"/>
    </row>
    <row r="402" spans="1:2" ht="14.25" customHeight="1">
      <c r="A402" s="6"/>
      <c r="B402" s="6"/>
    </row>
    <row r="403" spans="1:2" ht="14.25" customHeight="1">
      <c r="A403" s="6"/>
      <c r="B403" s="6"/>
    </row>
    <row r="404" spans="1:2" ht="14.25" customHeight="1">
      <c r="A404" s="6"/>
      <c r="B404" s="6"/>
    </row>
    <row r="405" spans="1:2" ht="14.25" customHeight="1">
      <c r="A405" s="6"/>
      <c r="B405" s="6"/>
    </row>
    <row r="406" spans="1:2" ht="14.25" customHeight="1">
      <c r="A406" s="6"/>
      <c r="B406" s="6"/>
    </row>
    <row r="407" spans="1:2" ht="14.25" customHeight="1">
      <c r="A407" s="6"/>
      <c r="B407" s="6"/>
    </row>
    <row r="408" spans="1:2" ht="14.25" customHeight="1">
      <c r="A408" s="6"/>
      <c r="B408" s="6"/>
    </row>
    <row r="409" spans="1:2" ht="14.25" customHeight="1">
      <c r="A409" s="6"/>
      <c r="B409" s="6"/>
    </row>
    <row r="410" spans="1:2" ht="14.25" customHeight="1">
      <c r="A410" s="6"/>
      <c r="B410" s="6"/>
    </row>
    <row r="411" spans="1:2" ht="14.25" customHeight="1">
      <c r="A411" s="6"/>
      <c r="B411" s="6"/>
    </row>
    <row r="412" spans="1:2" ht="14.25" customHeight="1">
      <c r="A412" s="6"/>
      <c r="B412" s="6"/>
    </row>
    <row r="413" spans="1:2" ht="14.25" customHeight="1">
      <c r="A413" s="6"/>
      <c r="B413" s="6"/>
    </row>
    <row r="414" spans="1:2" ht="14.25" customHeight="1">
      <c r="A414" s="6"/>
      <c r="B414" s="6"/>
    </row>
    <row r="415" spans="1:2" ht="14.25" customHeight="1">
      <c r="A415" s="6"/>
      <c r="B415" s="6"/>
    </row>
    <row r="416" spans="1:2" ht="14.25" customHeight="1">
      <c r="A416" s="6"/>
      <c r="B416" s="6"/>
    </row>
    <row r="417" spans="1:2" ht="14.25" customHeight="1">
      <c r="A417" s="6"/>
      <c r="B417" s="6"/>
    </row>
    <row r="418" spans="1:2" ht="14.25" customHeight="1">
      <c r="A418" s="6"/>
      <c r="B418" s="6"/>
    </row>
    <row r="419" spans="1:2" ht="14.25" customHeight="1">
      <c r="A419" s="6"/>
      <c r="B419" s="6"/>
    </row>
    <row r="420" spans="1:2" ht="14.25" customHeight="1">
      <c r="A420" s="6"/>
      <c r="B420" s="6"/>
    </row>
    <row r="421" spans="1:2" ht="14.25" customHeight="1">
      <c r="A421" s="6"/>
      <c r="B421" s="6"/>
    </row>
    <row r="422" spans="1:2" ht="14.25" customHeight="1">
      <c r="A422" s="6"/>
      <c r="B422" s="6"/>
    </row>
    <row r="423" spans="1:2" ht="14.25" customHeight="1">
      <c r="A423" s="6"/>
      <c r="B423" s="6"/>
    </row>
    <row r="424" spans="1:2" ht="14.25" customHeight="1">
      <c r="A424" s="6"/>
      <c r="B424" s="6"/>
    </row>
    <row r="425" spans="1:2" ht="14.25" customHeight="1">
      <c r="A425" s="6"/>
      <c r="B425" s="6"/>
    </row>
    <row r="426" spans="1:2" ht="14.25" customHeight="1">
      <c r="A426" s="6"/>
      <c r="B426" s="6"/>
    </row>
    <row r="427" spans="1:2" ht="14.25" customHeight="1">
      <c r="A427" s="6"/>
      <c r="B427" s="6"/>
    </row>
    <row r="428" spans="1:2" ht="14.25" customHeight="1">
      <c r="A428" s="6"/>
      <c r="B428" s="6"/>
    </row>
    <row r="429" spans="1:2" ht="14.25" customHeight="1">
      <c r="A429" s="6"/>
      <c r="B429" s="6"/>
    </row>
    <row r="430" spans="1:2" ht="14.25" customHeight="1">
      <c r="A430" s="6"/>
      <c r="B430" s="6"/>
    </row>
    <row r="431" spans="1:2" ht="14.25" customHeight="1">
      <c r="A431" s="6"/>
      <c r="B431" s="6"/>
    </row>
    <row r="432" spans="1:2" ht="14.25" customHeight="1">
      <c r="A432" s="6"/>
      <c r="B432" s="6"/>
    </row>
    <row r="433" spans="1:2" ht="14.25" customHeight="1">
      <c r="A433" s="6"/>
      <c r="B433" s="6"/>
    </row>
    <row r="434" spans="1:2" ht="14.25" customHeight="1">
      <c r="A434" s="6"/>
      <c r="B434" s="6"/>
    </row>
    <row r="435" spans="1:2" ht="14.25" customHeight="1">
      <c r="A435" s="6"/>
      <c r="B435" s="6"/>
    </row>
    <row r="436" spans="1:2" ht="14.25" customHeight="1">
      <c r="A436" s="6"/>
      <c r="B436" s="6"/>
    </row>
    <row r="437" spans="1:2" ht="14.25" customHeight="1">
      <c r="A437" s="6"/>
      <c r="B437" s="6"/>
    </row>
    <row r="438" spans="1:2" ht="14.25" customHeight="1">
      <c r="A438" s="6"/>
      <c r="B438" s="6"/>
    </row>
    <row r="439" spans="1:2" ht="14.25" customHeight="1">
      <c r="A439" s="6"/>
      <c r="B439" s="6"/>
    </row>
    <row r="440" spans="1:2" ht="14.25" customHeight="1">
      <c r="A440" s="6"/>
      <c r="B440" s="6"/>
    </row>
    <row r="441" spans="1:2" ht="14.25" customHeight="1">
      <c r="A441" s="6"/>
      <c r="B441" s="6"/>
    </row>
    <row r="442" spans="1:2" ht="14.25" customHeight="1">
      <c r="A442" s="6"/>
      <c r="B442" s="6"/>
    </row>
    <row r="443" spans="1:2" ht="14.25" customHeight="1">
      <c r="A443" s="6"/>
      <c r="B443" s="6"/>
    </row>
    <row r="444" spans="1:2" ht="14.25" customHeight="1">
      <c r="A444" s="6"/>
      <c r="B444" s="6"/>
    </row>
    <row r="445" spans="1:2" ht="14.25" customHeight="1">
      <c r="A445" s="6"/>
      <c r="B445" s="6"/>
    </row>
    <row r="446" spans="1:2" ht="14.25" customHeight="1">
      <c r="A446" s="6"/>
      <c r="B446" s="6"/>
    </row>
    <row r="447" spans="1:2" ht="14.25" customHeight="1">
      <c r="A447" s="6"/>
      <c r="B447" s="6"/>
    </row>
    <row r="448" spans="1:2" ht="14.25" customHeight="1">
      <c r="A448" s="6"/>
      <c r="B448" s="6"/>
    </row>
    <row r="449" spans="1:2" ht="14.25" customHeight="1">
      <c r="A449" s="6"/>
      <c r="B449" s="6"/>
    </row>
    <row r="450" spans="1:2" ht="14.25" customHeight="1">
      <c r="A450" s="6"/>
      <c r="B450" s="6"/>
    </row>
    <row r="451" spans="1:2" ht="14.25" customHeight="1">
      <c r="A451" s="6"/>
      <c r="B451" s="6"/>
    </row>
    <row r="452" spans="1:2" ht="14.25" customHeight="1">
      <c r="A452" s="6"/>
      <c r="B452" s="6"/>
    </row>
    <row r="453" spans="1:2" ht="14.25" customHeight="1">
      <c r="A453" s="6"/>
      <c r="B453" s="6"/>
    </row>
    <row r="454" spans="1:2" ht="14.25" customHeight="1">
      <c r="A454" s="6"/>
      <c r="B454" s="6"/>
    </row>
    <row r="455" spans="1:2" ht="14.25" customHeight="1">
      <c r="A455" s="6"/>
      <c r="B455" s="6"/>
    </row>
    <row r="456" spans="1:2" ht="14.25" customHeight="1">
      <c r="A456" s="6"/>
      <c r="B456" s="6"/>
    </row>
    <row r="457" spans="1:2" ht="14.25" customHeight="1">
      <c r="A457" s="6"/>
      <c r="B457" s="6"/>
    </row>
    <row r="458" spans="1:2" ht="14.25" customHeight="1">
      <c r="A458" s="6"/>
      <c r="B458" s="6"/>
    </row>
    <row r="459" spans="1:2" ht="14.25" customHeight="1">
      <c r="A459" s="6"/>
      <c r="B459" s="6"/>
    </row>
    <row r="460" spans="1:2" ht="14.25" customHeight="1">
      <c r="A460" s="6"/>
      <c r="B460" s="6"/>
    </row>
    <row r="461" spans="1:2" ht="14.25" customHeight="1">
      <c r="A461" s="6"/>
      <c r="B461" s="6"/>
    </row>
    <row r="462" spans="1:2" ht="14.25" customHeight="1">
      <c r="A462" s="6"/>
      <c r="B462" s="6"/>
    </row>
    <row r="463" spans="1:2" ht="14.25" customHeight="1">
      <c r="A463" s="6"/>
      <c r="B463" s="6"/>
    </row>
    <row r="464" spans="1:2" ht="14.25" customHeight="1">
      <c r="A464" s="6"/>
      <c r="B464" s="6"/>
    </row>
    <row r="465" spans="1:2" ht="14.25" customHeight="1">
      <c r="A465" s="6"/>
      <c r="B465" s="6"/>
    </row>
    <row r="466" spans="1:2" ht="14.25" customHeight="1">
      <c r="A466" s="6"/>
      <c r="B466" s="6"/>
    </row>
    <row r="467" spans="1:2" ht="14.25" customHeight="1">
      <c r="A467" s="6"/>
      <c r="B467" s="6"/>
    </row>
    <row r="468" spans="1:2" ht="14.25" customHeight="1">
      <c r="A468" s="6"/>
      <c r="B468" s="6"/>
    </row>
    <row r="469" spans="1:2" ht="14.25" customHeight="1">
      <c r="A469" s="6"/>
      <c r="B469" s="6"/>
    </row>
    <row r="470" spans="1:2" ht="14.25" customHeight="1">
      <c r="A470" s="6"/>
      <c r="B470" s="6"/>
    </row>
    <row r="471" spans="1:2" ht="14.25" customHeight="1">
      <c r="A471" s="6"/>
      <c r="B471" s="6"/>
    </row>
    <row r="472" spans="1:2" ht="14.25" customHeight="1">
      <c r="A472" s="6"/>
      <c r="B472" s="6"/>
    </row>
    <row r="473" spans="1:2" ht="14.25" customHeight="1">
      <c r="A473" s="6"/>
      <c r="B473" s="6"/>
    </row>
    <row r="474" spans="1:2" ht="14.25" customHeight="1">
      <c r="A474" s="6"/>
      <c r="B474" s="6"/>
    </row>
    <row r="475" spans="1:2" ht="14.25" customHeight="1">
      <c r="A475" s="6"/>
      <c r="B475" s="6"/>
    </row>
    <row r="476" spans="1:2" ht="14.25" customHeight="1">
      <c r="A476" s="6"/>
      <c r="B476" s="6"/>
    </row>
    <row r="477" spans="1:2" ht="14.25" customHeight="1">
      <c r="A477" s="6"/>
      <c r="B477" s="6"/>
    </row>
    <row r="478" spans="1:2" ht="14.25" customHeight="1">
      <c r="A478" s="6"/>
      <c r="B478" s="6"/>
    </row>
    <row r="479" spans="1:2" ht="14.25" customHeight="1">
      <c r="A479" s="6"/>
      <c r="B479" s="6"/>
    </row>
    <row r="480" spans="1:2" ht="14.25" customHeight="1">
      <c r="A480" s="6"/>
      <c r="B480" s="6"/>
    </row>
    <row r="481" spans="1:2" ht="14.25" customHeight="1">
      <c r="A481" s="6"/>
      <c r="B481" s="6"/>
    </row>
    <row r="482" spans="1:2" ht="14.25" customHeight="1">
      <c r="A482" s="6"/>
      <c r="B482" s="6"/>
    </row>
    <row r="483" spans="1:2" ht="14.25" customHeight="1">
      <c r="A483" s="6"/>
      <c r="B483" s="6"/>
    </row>
    <row r="484" spans="1:2" ht="14.25" customHeight="1">
      <c r="A484" s="6"/>
      <c r="B484" s="6"/>
    </row>
    <row r="485" spans="1:2" ht="14.25" customHeight="1">
      <c r="A485" s="6"/>
      <c r="B485" s="6"/>
    </row>
    <row r="486" spans="1:2" ht="14.25" customHeight="1">
      <c r="A486" s="6"/>
      <c r="B486" s="6"/>
    </row>
    <row r="487" spans="1:2" ht="14.25" customHeight="1">
      <c r="A487" s="6"/>
      <c r="B487" s="6"/>
    </row>
    <row r="488" spans="1:2" ht="14.25" customHeight="1">
      <c r="A488" s="6"/>
      <c r="B488" s="6"/>
    </row>
    <row r="489" spans="1:2" ht="14.25" customHeight="1">
      <c r="A489" s="6"/>
      <c r="B489" s="6"/>
    </row>
    <row r="490" spans="1:2" ht="14.25" customHeight="1">
      <c r="A490" s="6"/>
      <c r="B490" s="6"/>
    </row>
    <row r="491" spans="1:2" ht="14.25" customHeight="1">
      <c r="A491" s="6"/>
      <c r="B491" s="6"/>
    </row>
    <row r="492" spans="1:2" ht="14.25" customHeight="1">
      <c r="A492" s="6"/>
      <c r="B492" s="6"/>
    </row>
    <row r="493" spans="1:2" ht="14.25" customHeight="1">
      <c r="A493" s="6"/>
      <c r="B493" s="6"/>
    </row>
    <row r="494" spans="1:2" ht="14.25" customHeight="1">
      <c r="A494" s="6"/>
      <c r="B494" s="6"/>
    </row>
    <row r="495" spans="1:2" ht="14.25" customHeight="1">
      <c r="A495" s="6"/>
      <c r="B495" s="6"/>
    </row>
    <row r="496" spans="1:2" ht="14.25" customHeight="1">
      <c r="A496" s="6"/>
      <c r="B496" s="6"/>
    </row>
    <row r="497" spans="1:2" ht="14.25" customHeight="1">
      <c r="A497" s="6"/>
      <c r="B497" s="6"/>
    </row>
    <row r="498" spans="1:2" ht="14.25" customHeight="1">
      <c r="A498" s="6"/>
      <c r="B498" s="6"/>
    </row>
    <row r="499" spans="1:2" ht="14.25" customHeight="1">
      <c r="A499" s="6"/>
      <c r="B499" s="6"/>
    </row>
    <row r="500" spans="1:2" ht="14.25" customHeight="1">
      <c r="A500" s="6"/>
      <c r="B500" s="6"/>
    </row>
    <row r="501" spans="1:2" ht="14.25" customHeight="1">
      <c r="A501" s="6"/>
      <c r="B501" s="6"/>
    </row>
    <row r="502" spans="1:2" ht="14.25" customHeight="1">
      <c r="A502" s="6"/>
      <c r="B502" s="6"/>
    </row>
    <row r="503" spans="1:2" ht="14.25" customHeight="1">
      <c r="A503" s="6"/>
      <c r="B503" s="6"/>
    </row>
    <row r="504" spans="1:2" ht="14.25" customHeight="1">
      <c r="A504" s="6"/>
      <c r="B504" s="6"/>
    </row>
    <row r="505" spans="1:2" ht="14.25" customHeight="1">
      <c r="A505" s="6"/>
      <c r="B505" s="6"/>
    </row>
    <row r="506" spans="1:2" ht="14.25" customHeight="1">
      <c r="A506" s="6"/>
      <c r="B506" s="6"/>
    </row>
    <row r="507" spans="1:2" ht="14.25" customHeight="1">
      <c r="A507" s="6"/>
      <c r="B507" s="6"/>
    </row>
    <row r="508" spans="1:2" ht="14.25" customHeight="1">
      <c r="A508" s="6"/>
      <c r="B508" s="6"/>
    </row>
    <row r="509" spans="1:2" ht="14.25" customHeight="1">
      <c r="A509" s="6"/>
      <c r="B509" s="6"/>
    </row>
    <row r="510" spans="1:2" ht="14.25" customHeight="1">
      <c r="A510" s="6"/>
      <c r="B510" s="6"/>
    </row>
    <row r="511" spans="1:2" ht="14.25" customHeight="1">
      <c r="A511" s="6"/>
      <c r="B511" s="6"/>
    </row>
    <row r="512" spans="1:2" ht="14.25" customHeight="1">
      <c r="A512" s="6"/>
      <c r="B512" s="6"/>
    </row>
    <row r="513" spans="1:2" ht="14.25" customHeight="1">
      <c r="A513" s="6"/>
      <c r="B513" s="6"/>
    </row>
    <row r="514" spans="1:2" ht="14.25" customHeight="1">
      <c r="A514" s="6"/>
      <c r="B514" s="6"/>
    </row>
    <row r="515" spans="1:2" ht="14.25" customHeight="1">
      <c r="A515" s="6"/>
      <c r="B515" s="6"/>
    </row>
    <row r="516" spans="1:2" ht="14.25" customHeight="1">
      <c r="A516" s="6"/>
      <c r="B516" s="6"/>
    </row>
    <row r="517" spans="1:2" ht="14.25" customHeight="1">
      <c r="A517" s="6"/>
      <c r="B517" s="6"/>
    </row>
    <row r="518" spans="1:2" ht="14.25" customHeight="1">
      <c r="A518" s="6"/>
      <c r="B518" s="6"/>
    </row>
    <row r="519" spans="1:2" ht="14.25" customHeight="1">
      <c r="A519" s="6"/>
      <c r="B519" s="6"/>
    </row>
    <row r="520" spans="1:2" ht="14.25" customHeight="1">
      <c r="A520" s="6"/>
      <c r="B520" s="6"/>
    </row>
    <row r="521" spans="1:2" ht="14.25" customHeight="1">
      <c r="A521" s="6"/>
      <c r="B521" s="6"/>
    </row>
    <row r="522" spans="1:2" ht="14.25" customHeight="1">
      <c r="A522" s="6"/>
      <c r="B522" s="6"/>
    </row>
    <row r="523" spans="1:2" ht="14.25" customHeight="1">
      <c r="A523" s="6"/>
      <c r="B523" s="6"/>
    </row>
    <row r="524" spans="1:2" ht="14.25" customHeight="1">
      <c r="A524" s="6"/>
      <c r="B524" s="6"/>
    </row>
    <row r="525" spans="1:2" ht="14.25" customHeight="1">
      <c r="A525" s="6"/>
      <c r="B525" s="6"/>
    </row>
    <row r="526" spans="1:2" ht="14.25" customHeight="1">
      <c r="A526" s="6"/>
      <c r="B526" s="6"/>
    </row>
    <row r="527" spans="1:2" ht="14.25" customHeight="1">
      <c r="A527" s="6"/>
      <c r="B527" s="6"/>
    </row>
    <row r="528" spans="1:2" ht="14.25" customHeight="1">
      <c r="A528" s="6"/>
      <c r="B528" s="6"/>
    </row>
    <row r="529" spans="1:2" ht="14.25" customHeight="1">
      <c r="A529" s="6"/>
      <c r="B529" s="6"/>
    </row>
    <row r="530" spans="1:2" ht="14.25" customHeight="1">
      <c r="A530" s="6"/>
      <c r="B530" s="6"/>
    </row>
    <row r="531" spans="1:2" ht="14.25" customHeight="1">
      <c r="A531" s="6"/>
      <c r="B531" s="6"/>
    </row>
    <row r="532" spans="1:2" ht="14.25" customHeight="1">
      <c r="A532" s="6"/>
      <c r="B532" s="6"/>
    </row>
    <row r="533" spans="1:2" ht="14.25" customHeight="1">
      <c r="A533" s="6"/>
      <c r="B533" s="6"/>
    </row>
    <row r="534" spans="1:2" ht="14.25" customHeight="1">
      <c r="A534" s="6"/>
      <c r="B534" s="6"/>
    </row>
    <row r="535" spans="1:2" ht="14.25" customHeight="1">
      <c r="A535" s="6"/>
      <c r="B535" s="6"/>
    </row>
    <row r="536" spans="1:2" ht="14.25" customHeight="1">
      <c r="A536" s="6"/>
      <c r="B536" s="6"/>
    </row>
    <row r="537" spans="1:2" ht="14.25" customHeight="1">
      <c r="A537" s="6"/>
      <c r="B537" s="6"/>
    </row>
    <row r="538" spans="1:2" ht="14.25" customHeight="1">
      <c r="A538" s="6"/>
      <c r="B538" s="6"/>
    </row>
    <row r="539" spans="1:2" ht="14.25" customHeight="1">
      <c r="A539" s="6"/>
      <c r="B539" s="6"/>
    </row>
    <row r="540" spans="1:2" ht="14.25" customHeight="1">
      <c r="A540" s="6"/>
      <c r="B540" s="6"/>
    </row>
    <row r="541" spans="1:2" ht="14.25" customHeight="1">
      <c r="A541" s="6"/>
      <c r="B541" s="6"/>
    </row>
    <row r="542" spans="1:2" ht="14.25" customHeight="1">
      <c r="A542" s="6"/>
      <c r="B542" s="6"/>
    </row>
    <row r="543" spans="1:2" ht="14.25" customHeight="1">
      <c r="A543" s="6"/>
      <c r="B543" s="6"/>
    </row>
    <row r="544" spans="1:2" ht="14.25" customHeight="1">
      <c r="A544" s="6"/>
      <c r="B544" s="6"/>
    </row>
    <row r="545" spans="1:2" ht="14.25" customHeight="1">
      <c r="A545" s="6"/>
      <c r="B545" s="6"/>
    </row>
    <row r="546" spans="1:2" ht="14.25" customHeight="1">
      <c r="A546" s="6"/>
      <c r="B546" s="6"/>
    </row>
    <row r="547" spans="1:2" ht="14.25" customHeight="1">
      <c r="A547" s="6"/>
      <c r="B547" s="6"/>
    </row>
    <row r="548" spans="1:2" ht="14.25" customHeight="1">
      <c r="A548" s="6"/>
      <c r="B548" s="6"/>
    </row>
    <row r="549" spans="1:2" ht="14.25" customHeight="1">
      <c r="A549" s="6"/>
      <c r="B549" s="6"/>
    </row>
    <row r="550" spans="1:2" ht="14.25" customHeight="1">
      <c r="A550" s="6"/>
      <c r="B550" s="6"/>
    </row>
    <row r="551" spans="1:2" ht="14.25" customHeight="1">
      <c r="A551" s="6"/>
      <c r="B551" s="6"/>
    </row>
    <row r="552" spans="1:2" ht="14.25" customHeight="1">
      <c r="A552" s="6"/>
      <c r="B552" s="6"/>
    </row>
    <row r="553" spans="1:2" ht="14.25" customHeight="1">
      <c r="A553" s="6"/>
      <c r="B553" s="6"/>
    </row>
    <row r="554" spans="1:2" ht="14.25" customHeight="1">
      <c r="A554" s="6"/>
      <c r="B554" s="6"/>
    </row>
    <row r="555" spans="1:2" ht="14.25" customHeight="1">
      <c r="A555" s="6"/>
      <c r="B555" s="6"/>
    </row>
    <row r="556" spans="1:2" ht="14.25" customHeight="1">
      <c r="A556" s="6"/>
      <c r="B556" s="6"/>
    </row>
    <row r="557" spans="1:2" ht="14.25" customHeight="1">
      <c r="A557" s="6"/>
      <c r="B557" s="6"/>
    </row>
    <row r="558" spans="1:2" ht="14.25" customHeight="1">
      <c r="A558" s="6"/>
      <c r="B558" s="6"/>
    </row>
    <row r="559" spans="1:2" ht="14.25" customHeight="1">
      <c r="A559" s="6"/>
      <c r="B559" s="6"/>
    </row>
    <row r="560" spans="1:2" ht="14.25" customHeight="1">
      <c r="A560" s="6"/>
      <c r="B560" s="6"/>
    </row>
    <row r="561" spans="1:2" ht="14.25" customHeight="1">
      <c r="A561" s="6"/>
      <c r="B561" s="6"/>
    </row>
    <row r="562" spans="1:2" ht="14.25" customHeight="1">
      <c r="A562" s="6"/>
      <c r="B562" s="6"/>
    </row>
    <row r="563" spans="1:2" ht="14.25" customHeight="1">
      <c r="A563" s="6"/>
      <c r="B563" s="6"/>
    </row>
    <row r="564" spans="1:2" ht="14.25" customHeight="1">
      <c r="A564" s="6"/>
      <c r="B564" s="6"/>
    </row>
    <row r="565" spans="1:2" ht="14.25" customHeight="1">
      <c r="A565" s="6"/>
      <c r="B565" s="6"/>
    </row>
    <row r="566" spans="1:2" ht="14.25" customHeight="1">
      <c r="A566" s="6"/>
      <c r="B566" s="6"/>
    </row>
    <row r="567" spans="1:2" ht="14.25" customHeight="1">
      <c r="A567" s="6"/>
      <c r="B567" s="6"/>
    </row>
    <row r="568" spans="1:2" ht="14.25" customHeight="1">
      <c r="A568" s="6"/>
      <c r="B568" s="6"/>
    </row>
    <row r="569" spans="1:2" ht="14.25" customHeight="1">
      <c r="A569" s="6"/>
      <c r="B569" s="6"/>
    </row>
    <row r="570" spans="1:2" ht="14.25" customHeight="1">
      <c r="A570" s="6"/>
      <c r="B570" s="6"/>
    </row>
    <row r="571" spans="1:2" ht="14.25" customHeight="1">
      <c r="A571" s="6"/>
      <c r="B571" s="6"/>
    </row>
    <row r="572" spans="1:2" ht="14.25" customHeight="1">
      <c r="A572" s="6"/>
      <c r="B572" s="6"/>
    </row>
    <row r="573" spans="1:2" ht="14.25" customHeight="1">
      <c r="A573" s="6"/>
      <c r="B573" s="6"/>
    </row>
    <row r="574" spans="1:2" ht="14.25" customHeight="1">
      <c r="A574" s="6"/>
      <c r="B574" s="6"/>
    </row>
    <row r="575" spans="1:2" ht="14.25" customHeight="1">
      <c r="A575" s="6"/>
      <c r="B575" s="6"/>
    </row>
    <row r="576" spans="1:2" ht="14.25" customHeight="1">
      <c r="A576" s="6"/>
      <c r="B576" s="6"/>
    </row>
    <row r="577" spans="1:2" ht="14.25" customHeight="1">
      <c r="A577" s="6"/>
      <c r="B577" s="6"/>
    </row>
    <row r="578" spans="1:2" ht="14.25" customHeight="1">
      <c r="A578" s="6"/>
      <c r="B578" s="6"/>
    </row>
    <row r="579" spans="1:2" ht="14.25" customHeight="1">
      <c r="A579" s="6"/>
      <c r="B579" s="6"/>
    </row>
    <row r="580" spans="1:2" ht="14.25" customHeight="1">
      <c r="A580" s="6"/>
      <c r="B580" s="6"/>
    </row>
    <row r="581" spans="1:2" ht="14.25" customHeight="1">
      <c r="A581" s="6"/>
      <c r="B581" s="6"/>
    </row>
    <row r="582" spans="1:2" ht="14.25" customHeight="1">
      <c r="A582" s="6"/>
      <c r="B582" s="6"/>
    </row>
    <row r="583" spans="1:2" ht="14.25" customHeight="1">
      <c r="A583" s="6"/>
      <c r="B583" s="6"/>
    </row>
    <row r="584" spans="1:2" ht="14.25" customHeight="1">
      <c r="A584" s="6"/>
      <c r="B584" s="6"/>
    </row>
    <row r="585" spans="1:2" ht="14.25" customHeight="1">
      <c r="A585" s="6"/>
      <c r="B585" s="6"/>
    </row>
    <row r="586" spans="1:2" ht="14.25" customHeight="1">
      <c r="A586" s="6"/>
      <c r="B586" s="6"/>
    </row>
    <row r="587" spans="1:2" ht="14.25" customHeight="1">
      <c r="A587" s="6"/>
      <c r="B587" s="6"/>
    </row>
    <row r="588" spans="1:2" ht="14.25" customHeight="1">
      <c r="A588" s="6"/>
      <c r="B588" s="6"/>
    </row>
    <row r="589" spans="1:2" ht="14.25" customHeight="1">
      <c r="A589" s="6"/>
      <c r="B589" s="6"/>
    </row>
    <row r="590" spans="1:2" ht="14.25" customHeight="1">
      <c r="A590" s="6"/>
      <c r="B590" s="6"/>
    </row>
    <row r="591" spans="1:2" ht="14.25" customHeight="1">
      <c r="A591" s="6"/>
      <c r="B591" s="6"/>
    </row>
    <row r="592" spans="1:2" ht="14.25" customHeight="1">
      <c r="A592" s="6"/>
      <c r="B592" s="6"/>
    </row>
    <row r="593" spans="1:2" ht="14.25" customHeight="1">
      <c r="A593" s="6"/>
      <c r="B593" s="6"/>
    </row>
    <row r="594" spans="1:2" ht="14.25" customHeight="1">
      <c r="A594" s="6"/>
      <c r="B594" s="6"/>
    </row>
    <row r="595" spans="1:2" ht="14.25" customHeight="1">
      <c r="A595" s="6"/>
      <c r="B595" s="6"/>
    </row>
    <row r="596" spans="1:2" ht="14.25" customHeight="1">
      <c r="A596" s="6"/>
      <c r="B596" s="6"/>
    </row>
    <row r="597" spans="1:2" ht="14.25" customHeight="1">
      <c r="A597" s="6"/>
      <c r="B597" s="6"/>
    </row>
    <row r="598" spans="1:2" ht="14.25" customHeight="1">
      <c r="A598" s="6"/>
      <c r="B598" s="6"/>
    </row>
    <row r="599" spans="1:2" ht="14.25" customHeight="1">
      <c r="A599" s="6"/>
      <c r="B599" s="6"/>
    </row>
    <row r="600" spans="1:2" ht="14.25" customHeight="1">
      <c r="A600" s="6"/>
      <c r="B600" s="6"/>
    </row>
    <row r="601" spans="1:2" ht="14.25" customHeight="1">
      <c r="A601" s="6"/>
      <c r="B601" s="6"/>
    </row>
    <row r="602" spans="1:2" ht="14.25" customHeight="1">
      <c r="A602" s="6"/>
      <c r="B602" s="6"/>
    </row>
    <row r="603" spans="1:2" ht="14.25" customHeight="1">
      <c r="A603" s="6"/>
      <c r="B603" s="6"/>
    </row>
    <row r="604" spans="1:2" ht="14.25" customHeight="1">
      <c r="A604" s="6"/>
      <c r="B604" s="6"/>
    </row>
    <row r="605" spans="1:2" ht="14.25" customHeight="1">
      <c r="A605" s="6"/>
      <c r="B605" s="6"/>
    </row>
    <row r="606" spans="1:2" ht="14.25" customHeight="1">
      <c r="A606" s="6"/>
      <c r="B606" s="6"/>
    </row>
    <row r="607" spans="1:2" ht="14.25" customHeight="1">
      <c r="A607" s="6"/>
      <c r="B607" s="6"/>
    </row>
    <row r="608" spans="1:2" ht="14.25" customHeight="1">
      <c r="A608" s="6"/>
      <c r="B608" s="6"/>
    </row>
    <row r="609" spans="1:2" ht="14.25" customHeight="1">
      <c r="A609" s="6"/>
      <c r="B609" s="6"/>
    </row>
    <row r="610" spans="1:2" ht="14.25" customHeight="1">
      <c r="A610" s="6"/>
      <c r="B610" s="6"/>
    </row>
    <row r="611" spans="1:2" ht="14.25" customHeight="1">
      <c r="A611" s="6"/>
      <c r="B611" s="6"/>
    </row>
    <row r="612" spans="1:2" ht="14.25" customHeight="1">
      <c r="A612" s="6"/>
      <c r="B612" s="6"/>
    </row>
    <row r="613" spans="1:2" ht="14.25" customHeight="1">
      <c r="A613" s="6"/>
      <c r="B613" s="6"/>
    </row>
    <row r="614" spans="1:2" ht="14.25" customHeight="1">
      <c r="A614" s="6"/>
      <c r="B614" s="6"/>
    </row>
    <row r="615" spans="1:2" ht="14.25" customHeight="1">
      <c r="A615" s="6"/>
      <c r="B615" s="6"/>
    </row>
    <row r="616" spans="1:2" ht="14.25" customHeight="1">
      <c r="A616" s="6"/>
      <c r="B616" s="6"/>
    </row>
    <row r="617" spans="1:2" ht="14.25" customHeight="1">
      <c r="A617" s="6"/>
      <c r="B617" s="6"/>
    </row>
    <row r="618" spans="1:2" ht="14.25" customHeight="1">
      <c r="A618" s="6"/>
      <c r="B618" s="6"/>
    </row>
    <row r="619" spans="1:2" ht="14.25" customHeight="1">
      <c r="A619" s="6"/>
      <c r="B619" s="6"/>
    </row>
    <row r="620" spans="1:2" ht="14.25" customHeight="1">
      <c r="A620" s="6"/>
      <c r="B620" s="6"/>
    </row>
    <row r="621" spans="1:2" ht="14.25" customHeight="1">
      <c r="A621" s="6"/>
      <c r="B621" s="6"/>
    </row>
    <row r="622" spans="1:2" ht="14.25" customHeight="1">
      <c r="A622" s="6"/>
      <c r="B622" s="6"/>
    </row>
    <row r="623" spans="1:2" ht="14.25" customHeight="1">
      <c r="A623" s="6"/>
      <c r="B623" s="6"/>
    </row>
    <row r="624" spans="1:2" ht="14.25" customHeight="1">
      <c r="A624" s="6"/>
      <c r="B624" s="6"/>
    </row>
    <row r="625" spans="1:2" ht="14.25" customHeight="1">
      <c r="A625" s="6"/>
      <c r="B625" s="6"/>
    </row>
    <row r="626" spans="1:2" ht="14.25" customHeight="1">
      <c r="A626" s="6"/>
      <c r="B626" s="6"/>
    </row>
    <row r="627" spans="1:2" ht="14.25" customHeight="1">
      <c r="A627" s="6"/>
      <c r="B627" s="6"/>
    </row>
    <row r="628" spans="1:2" ht="14.25" customHeight="1">
      <c r="A628" s="6"/>
      <c r="B628" s="6"/>
    </row>
    <row r="629" spans="1:2" ht="14.25" customHeight="1">
      <c r="A629" s="6"/>
      <c r="B629" s="6"/>
    </row>
    <row r="630" spans="1:2" ht="14.25" customHeight="1">
      <c r="A630" s="6"/>
      <c r="B630" s="6"/>
    </row>
    <row r="631" spans="1:2" ht="14.25" customHeight="1">
      <c r="A631" s="6"/>
      <c r="B631" s="6"/>
    </row>
    <row r="632" spans="1:2" ht="14.25" customHeight="1">
      <c r="A632" s="6"/>
      <c r="B632" s="6"/>
    </row>
    <row r="633" spans="1:2" ht="14.25" customHeight="1">
      <c r="A633" s="6"/>
      <c r="B633" s="6"/>
    </row>
    <row r="634" spans="1:2" ht="14.25" customHeight="1">
      <c r="A634" s="6"/>
      <c r="B634" s="6"/>
    </row>
    <row r="635" spans="1:2" ht="14.25" customHeight="1">
      <c r="A635" s="6"/>
      <c r="B635" s="6"/>
    </row>
    <row r="636" spans="1:2" ht="14.25" customHeight="1">
      <c r="A636" s="6"/>
      <c r="B636" s="6"/>
    </row>
    <row r="637" spans="1:2" ht="14.25" customHeight="1">
      <c r="A637" s="6"/>
      <c r="B637" s="6"/>
    </row>
    <row r="638" spans="1:2" ht="14.25" customHeight="1">
      <c r="A638" s="6"/>
      <c r="B638" s="6"/>
    </row>
    <row r="639" spans="1:2" ht="14.25" customHeight="1">
      <c r="A639" s="6"/>
      <c r="B639" s="6"/>
    </row>
    <row r="640" spans="1:2" ht="14.25" customHeight="1">
      <c r="A640" s="6"/>
      <c r="B640" s="6"/>
    </row>
    <row r="641" spans="1:2" ht="14.25" customHeight="1">
      <c r="A641" s="6"/>
      <c r="B641" s="6"/>
    </row>
    <row r="642" spans="1:2" ht="14.25" customHeight="1">
      <c r="A642" s="6"/>
      <c r="B642" s="6"/>
    </row>
    <row r="643" spans="1:2" ht="14.25" customHeight="1">
      <c r="A643" s="6"/>
      <c r="B643" s="6"/>
    </row>
    <row r="644" spans="1:2" ht="14.25" customHeight="1">
      <c r="A644" s="6"/>
      <c r="B644" s="6"/>
    </row>
    <row r="645" spans="1:2" ht="14.25" customHeight="1">
      <c r="A645" s="6"/>
      <c r="B645" s="6"/>
    </row>
    <row r="646" spans="1:2" ht="14.25" customHeight="1">
      <c r="A646" s="6"/>
      <c r="B646" s="6"/>
    </row>
    <row r="647" spans="1:2" ht="14.25" customHeight="1">
      <c r="A647" s="6"/>
      <c r="B647" s="6"/>
    </row>
    <row r="648" spans="1:2" ht="14.25" customHeight="1">
      <c r="A648" s="6"/>
      <c r="B648" s="6"/>
    </row>
    <row r="649" spans="1:2" ht="14.25" customHeight="1">
      <c r="A649" s="6"/>
      <c r="B649" s="6"/>
    </row>
    <row r="650" spans="1:2" ht="14.25" customHeight="1">
      <c r="A650" s="6"/>
      <c r="B650" s="6"/>
    </row>
    <row r="651" spans="1:2" ht="14.25" customHeight="1">
      <c r="A651" s="6"/>
      <c r="B651" s="6"/>
    </row>
    <row r="652" spans="1:2" ht="14.25" customHeight="1">
      <c r="A652" s="6"/>
      <c r="B652" s="6"/>
    </row>
    <row r="653" spans="1:2" ht="14.25" customHeight="1">
      <c r="A653" s="6"/>
      <c r="B653" s="6"/>
    </row>
    <row r="654" spans="1:2" ht="14.25" customHeight="1">
      <c r="A654" s="6"/>
      <c r="B654" s="6"/>
    </row>
    <row r="655" spans="1:2" ht="14.25" customHeight="1">
      <c r="A655" s="6"/>
      <c r="B655" s="6"/>
    </row>
    <row r="656" spans="1:2" ht="14.25" customHeight="1">
      <c r="A656" s="6"/>
      <c r="B656" s="6"/>
    </row>
    <row r="657" spans="1:2" ht="14.25" customHeight="1">
      <c r="A657" s="6"/>
      <c r="B657" s="6"/>
    </row>
    <row r="658" spans="1:2" ht="14.25" customHeight="1">
      <c r="A658" s="6"/>
      <c r="B658" s="6"/>
    </row>
    <row r="659" spans="1:2" ht="14.25" customHeight="1">
      <c r="A659" s="6"/>
      <c r="B659" s="6"/>
    </row>
    <row r="660" spans="1:2" ht="14.25" customHeight="1">
      <c r="A660" s="6"/>
      <c r="B660" s="6"/>
    </row>
    <row r="661" spans="1:2" ht="14.25" customHeight="1">
      <c r="A661" s="6"/>
      <c r="B661" s="6"/>
    </row>
    <row r="662" spans="1:2" ht="14.25" customHeight="1">
      <c r="A662" s="6"/>
      <c r="B662" s="6"/>
    </row>
    <row r="663" spans="1:2" ht="14.25" customHeight="1">
      <c r="A663" s="6"/>
      <c r="B663" s="6"/>
    </row>
    <row r="664" spans="1:2" ht="14.25" customHeight="1">
      <c r="A664" s="6"/>
      <c r="B664" s="6"/>
    </row>
    <row r="665" spans="1:2" ht="14.25" customHeight="1">
      <c r="A665" s="6"/>
      <c r="B665" s="6"/>
    </row>
    <row r="666" spans="1:2" ht="14.25" customHeight="1">
      <c r="A666" s="6"/>
      <c r="B666" s="6"/>
    </row>
    <row r="667" spans="1:2" ht="14.25" customHeight="1">
      <c r="A667" s="6"/>
      <c r="B667" s="6"/>
    </row>
    <row r="668" spans="1:2" ht="14.25" customHeight="1">
      <c r="A668" s="6"/>
      <c r="B668" s="6"/>
    </row>
    <row r="669" spans="1:2" ht="14.25" customHeight="1">
      <c r="A669" s="6"/>
      <c r="B669" s="6"/>
    </row>
    <row r="670" spans="1:2" ht="14.25" customHeight="1">
      <c r="A670" s="6"/>
      <c r="B670" s="6"/>
    </row>
    <row r="671" spans="1:2" ht="14.25" customHeight="1">
      <c r="A671" s="6"/>
      <c r="B671" s="6"/>
    </row>
    <row r="672" spans="1:2" ht="14.25" customHeight="1">
      <c r="A672" s="6"/>
      <c r="B672" s="6"/>
    </row>
    <row r="673" spans="1:2" ht="14.25" customHeight="1">
      <c r="A673" s="6"/>
      <c r="B673" s="6"/>
    </row>
    <row r="674" spans="1:2" ht="14.25" customHeight="1">
      <c r="A674" s="6"/>
      <c r="B674" s="6"/>
    </row>
    <row r="675" spans="1:2" ht="14.25" customHeight="1">
      <c r="A675" s="6"/>
      <c r="B675" s="6"/>
    </row>
    <row r="676" spans="1:2" ht="14.25" customHeight="1">
      <c r="A676" s="6"/>
      <c r="B676" s="6"/>
    </row>
    <row r="677" spans="1:2" ht="14.25" customHeight="1">
      <c r="A677" s="6"/>
      <c r="B677" s="6"/>
    </row>
    <row r="678" spans="1:2" ht="14.25" customHeight="1">
      <c r="A678" s="6"/>
      <c r="B678" s="6"/>
    </row>
    <row r="679" spans="1:2" ht="14.25" customHeight="1">
      <c r="A679" s="6"/>
      <c r="B679" s="6"/>
    </row>
    <row r="680" spans="1:2" ht="14.25" customHeight="1">
      <c r="A680" s="6"/>
      <c r="B680" s="6"/>
    </row>
    <row r="681" spans="1:2" ht="14.25" customHeight="1">
      <c r="A681" s="6"/>
      <c r="B681" s="6"/>
    </row>
    <row r="682" spans="1:2" ht="14.25" customHeight="1">
      <c r="A682" s="6"/>
      <c r="B682" s="6"/>
    </row>
    <row r="683" spans="1:2" ht="14.25" customHeight="1">
      <c r="A683" s="6"/>
      <c r="B683" s="6"/>
    </row>
    <row r="684" spans="1:2" ht="14.25" customHeight="1">
      <c r="A684" s="6"/>
      <c r="B684" s="6"/>
    </row>
    <row r="685" spans="1:2" ht="14.25" customHeight="1">
      <c r="A685" s="6"/>
      <c r="B685" s="6"/>
    </row>
    <row r="686" spans="1:2" ht="14.25" customHeight="1">
      <c r="A686" s="6"/>
      <c r="B686" s="6"/>
    </row>
    <row r="687" spans="1:2" ht="14.25" customHeight="1">
      <c r="A687" s="6"/>
      <c r="B687" s="6"/>
    </row>
    <row r="688" spans="1:2" ht="14.25" customHeight="1">
      <c r="A688" s="6"/>
      <c r="B688" s="6"/>
    </row>
    <row r="689" spans="1:2" ht="14.25" customHeight="1">
      <c r="A689" s="6"/>
      <c r="B689" s="6"/>
    </row>
    <row r="690" spans="1:2" ht="14.25" customHeight="1">
      <c r="A690" s="6"/>
      <c r="B690" s="6"/>
    </row>
    <row r="691" spans="1:2" ht="14.25" customHeight="1">
      <c r="A691" s="6"/>
      <c r="B691" s="6"/>
    </row>
    <row r="692" spans="1:2" ht="14.25" customHeight="1">
      <c r="A692" s="6"/>
      <c r="B692" s="6"/>
    </row>
    <row r="693" spans="1:2" ht="14.25" customHeight="1">
      <c r="A693" s="6"/>
      <c r="B693" s="6"/>
    </row>
    <row r="694" spans="1:2" ht="14.25" customHeight="1">
      <c r="A694" s="6"/>
      <c r="B694" s="6"/>
    </row>
    <row r="695" spans="1:2" ht="14.25" customHeight="1">
      <c r="A695" s="6"/>
      <c r="B695" s="6"/>
    </row>
    <row r="696" spans="1:2" ht="14.25" customHeight="1">
      <c r="A696" s="6"/>
      <c r="B696" s="6"/>
    </row>
    <row r="697" spans="1:2" ht="14.25" customHeight="1">
      <c r="A697" s="6"/>
      <c r="B697" s="6"/>
    </row>
    <row r="698" spans="1:2" ht="14.25" customHeight="1">
      <c r="A698" s="6"/>
      <c r="B698" s="6"/>
    </row>
    <row r="699" spans="1:2" ht="14.25" customHeight="1">
      <c r="A699" s="6"/>
      <c r="B699" s="6"/>
    </row>
    <row r="700" spans="1:2" ht="14.25" customHeight="1">
      <c r="A700" s="6"/>
      <c r="B700" s="6"/>
    </row>
    <row r="701" spans="1:2" ht="14.25" customHeight="1">
      <c r="A701" s="6"/>
      <c r="B701" s="6"/>
    </row>
    <row r="702" spans="1:2" ht="14.25" customHeight="1">
      <c r="A702" s="6"/>
      <c r="B702" s="6"/>
    </row>
    <row r="703" spans="1:2" ht="14.25" customHeight="1">
      <c r="A703" s="6"/>
      <c r="B703" s="6"/>
    </row>
    <row r="704" spans="1:2" ht="14.25" customHeight="1">
      <c r="A704" s="6"/>
      <c r="B704" s="6"/>
    </row>
    <row r="705" spans="1:2" ht="14.25" customHeight="1">
      <c r="A705" s="6"/>
      <c r="B705" s="6"/>
    </row>
    <row r="706" spans="1:2" ht="14.25" customHeight="1">
      <c r="A706" s="6"/>
      <c r="B706" s="6"/>
    </row>
    <row r="707" spans="1:2" ht="14.25" customHeight="1">
      <c r="A707" s="6"/>
      <c r="B707" s="6"/>
    </row>
    <row r="708" spans="1:2" ht="14.25" customHeight="1">
      <c r="A708" s="6"/>
      <c r="B708" s="6"/>
    </row>
    <row r="709" spans="1:2" ht="14.25" customHeight="1">
      <c r="A709" s="6"/>
      <c r="B709" s="6"/>
    </row>
    <row r="710" spans="1:2" ht="14.25" customHeight="1">
      <c r="A710" s="6"/>
      <c r="B710" s="6"/>
    </row>
    <row r="711" spans="1:2" ht="14.25" customHeight="1">
      <c r="A711" s="6"/>
      <c r="B711" s="6"/>
    </row>
    <row r="712" spans="1:2" ht="14.25" customHeight="1">
      <c r="A712" s="6"/>
      <c r="B712" s="6"/>
    </row>
    <row r="713" spans="1:2" ht="14.25" customHeight="1">
      <c r="A713" s="6"/>
      <c r="B713" s="6"/>
    </row>
    <row r="714" spans="1:2" ht="14.25" customHeight="1">
      <c r="A714" s="6"/>
      <c r="B714" s="6"/>
    </row>
    <row r="715" spans="1:2" ht="14.25" customHeight="1">
      <c r="A715" s="6"/>
      <c r="B715" s="6"/>
    </row>
    <row r="716" spans="1:2" ht="14.25" customHeight="1">
      <c r="A716" s="6"/>
      <c r="B716" s="6"/>
    </row>
    <row r="717" spans="1:2" ht="14.25" customHeight="1">
      <c r="A717" s="6"/>
      <c r="B717" s="6"/>
    </row>
    <row r="718" spans="1:2" ht="14.25" customHeight="1">
      <c r="A718" s="6"/>
      <c r="B718" s="6"/>
    </row>
    <row r="719" spans="1:2" ht="14.25" customHeight="1">
      <c r="A719" s="6"/>
      <c r="B719" s="6"/>
    </row>
    <row r="720" spans="1:2" ht="14.25" customHeight="1">
      <c r="A720" s="6"/>
      <c r="B720" s="6"/>
    </row>
    <row r="721" spans="1:2" ht="14.25" customHeight="1">
      <c r="A721" s="6"/>
      <c r="B721" s="6"/>
    </row>
    <row r="722" spans="1:2" ht="14.25" customHeight="1">
      <c r="A722" s="6"/>
      <c r="B722" s="6"/>
    </row>
    <row r="723" spans="1:2" ht="14.25" customHeight="1">
      <c r="A723" s="6"/>
      <c r="B723" s="6"/>
    </row>
    <row r="724" spans="1:2" ht="14.25" customHeight="1">
      <c r="A724" s="6"/>
      <c r="B724" s="6"/>
    </row>
    <row r="725" spans="1:2" ht="14.25" customHeight="1">
      <c r="A725" s="6"/>
      <c r="B725" s="6"/>
    </row>
    <row r="726" spans="1:2" ht="14.25" customHeight="1">
      <c r="A726" s="6"/>
      <c r="B726" s="6"/>
    </row>
    <row r="727" spans="1:2" ht="14.25" customHeight="1">
      <c r="A727" s="6"/>
      <c r="B727" s="6"/>
    </row>
    <row r="728" spans="1:2" ht="14.25" customHeight="1">
      <c r="A728" s="6"/>
      <c r="B728" s="6"/>
    </row>
    <row r="729" spans="1:2" ht="14.25" customHeight="1">
      <c r="A729" s="6"/>
      <c r="B729" s="6"/>
    </row>
    <row r="730" spans="1:2" ht="14.25" customHeight="1">
      <c r="A730" s="6"/>
      <c r="B730" s="6"/>
    </row>
    <row r="731" spans="1:2" ht="14.25" customHeight="1">
      <c r="A731" s="6"/>
      <c r="B731" s="6"/>
    </row>
    <row r="732" spans="1:2" ht="14.25" customHeight="1">
      <c r="A732" s="6"/>
      <c r="B732" s="6"/>
    </row>
    <row r="733" spans="1:2" ht="14.25" customHeight="1">
      <c r="A733" s="6"/>
      <c r="B733" s="6"/>
    </row>
    <row r="734" spans="1:2" ht="14.25" customHeight="1">
      <c r="A734" s="6"/>
      <c r="B734" s="6"/>
    </row>
    <row r="735" spans="1:2" ht="14.25" customHeight="1">
      <c r="A735" s="6"/>
      <c r="B735" s="6"/>
    </row>
    <row r="736" spans="1:2" ht="14.25" customHeight="1">
      <c r="A736" s="6"/>
      <c r="B736" s="6"/>
    </row>
    <row r="737" spans="1:2" ht="14.25" customHeight="1">
      <c r="A737" s="6"/>
      <c r="B737" s="6"/>
    </row>
    <row r="738" spans="1:2" ht="14.25" customHeight="1">
      <c r="A738" s="6"/>
      <c r="B738" s="6"/>
    </row>
    <row r="739" spans="1:2" ht="14.25" customHeight="1">
      <c r="A739" s="6"/>
      <c r="B739" s="6"/>
    </row>
    <row r="740" spans="1:2" ht="14.25" customHeight="1">
      <c r="A740" s="6"/>
      <c r="B740" s="6"/>
    </row>
    <row r="741" spans="1:2" ht="14.25" customHeight="1">
      <c r="A741" s="6"/>
      <c r="B741" s="6"/>
    </row>
    <row r="742" spans="1:2" ht="14.25" customHeight="1">
      <c r="A742" s="6"/>
      <c r="B742" s="6"/>
    </row>
    <row r="743" spans="1:2" ht="14.25" customHeight="1">
      <c r="A743" s="6"/>
      <c r="B743" s="6"/>
    </row>
    <row r="744" spans="1:2" ht="14.25" customHeight="1">
      <c r="A744" s="6"/>
      <c r="B744" s="6"/>
    </row>
    <row r="745" spans="1:2" ht="14.25" customHeight="1">
      <c r="A745" s="6"/>
      <c r="B745" s="6"/>
    </row>
    <row r="746" spans="1:2" ht="14.25" customHeight="1">
      <c r="A746" s="6"/>
      <c r="B746" s="6"/>
    </row>
    <row r="747" spans="1:2" ht="14.25" customHeight="1">
      <c r="A747" s="6"/>
      <c r="B747" s="6"/>
    </row>
    <row r="748" spans="1:2" ht="14.25" customHeight="1">
      <c r="A748" s="6"/>
      <c r="B748" s="6"/>
    </row>
    <row r="749" spans="1:2" ht="14.25" customHeight="1">
      <c r="A749" s="6"/>
      <c r="B749" s="6"/>
    </row>
    <row r="750" spans="1:2" ht="14.25" customHeight="1">
      <c r="A750" s="6"/>
      <c r="B750" s="6"/>
    </row>
    <row r="751" spans="1:2" ht="14.25" customHeight="1">
      <c r="A751" s="6"/>
      <c r="B751" s="6"/>
    </row>
    <row r="752" spans="1:2" ht="14.25" customHeight="1">
      <c r="A752" s="6"/>
      <c r="B752" s="6"/>
    </row>
    <row r="753" spans="1:2" ht="14.25" customHeight="1">
      <c r="A753" s="6"/>
      <c r="B753" s="6"/>
    </row>
    <row r="754" spans="1:2" ht="14.25" customHeight="1">
      <c r="A754" s="6"/>
      <c r="B754" s="6"/>
    </row>
    <row r="755" spans="1:2" ht="14.25" customHeight="1">
      <c r="A755" s="6"/>
      <c r="B755" s="6"/>
    </row>
    <row r="756" spans="1:2" ht="14.25" customHeight="1">
      <c r="A756" s="6"/>
      <c r="B756" s="6"/>
    </row>
    <row r="757" spans="1:2" ht="14.25" customHeight="1">
      <c r="A757" s="6"/>
      <c r="B757" s="6"/>
    </row>
    <row r="758" spans="1:2" ht="14.25" customHeight="1">
      <c r="A758" s="6"/>
      <c r="B758" s="6"/>
    </row>
    <row r="759" spans="1:2" ht="14.25" customHeight="1">
      <c r="A759" s="6"/>
      <c r="B759" s="6"/>
    </row>
    <row r="760" spans="1:2" ht="14.25" customHeight="1">
      <c r="A760" s="6"/>
      <c r="B760" s="6"/>
    </row>
    <row r="761" spans="1:2" ht="14.25" customHeight="1">
      <c r="A761" s="6"/>
      <c r="B761" s="6"/>
    </row>
    <row r="762" spans="1:2" ht="14.25" customHeight="1">
      <c r="A762" s="6"/>
      <c r="B762" s="6"/>
    </row>
    <row r="763" spans="1:2" ht="14.25" customHeight="1">
      <c r="A763" s="6"/>
      <c r="B763" s="6"/>
    </row>
    <row r="764" spans="1:2" ht="14.25" customHeight="1">
      <c r="A764" s="6"/>
      <c r="B764" s="6"/>
    </row>
    <row r="765" spans="1:2" ht="14.25" customHeight="1">
      <c r="A765" s="6"/>
      <c r="B765" s="6"/>
    </row>
    <row r="766" spans="1:2" ht="14.25" customHeight="1">
      <c r="A766" s="6"/>
      <c r="B766" s="6"/>
    </row>
    <row r="767" spans="1:2" ht="14.25" customHeight="1">
      <c r="A767" s="6"/>
      <c r="B767" s="6"/>
    </row>
    <row r="768" spans="1:2" ht="14.25" customHeight="1">
      <c r="A768" s="6"/>
      <c r="B768" s="6"/>
    </row>
    <row r="769" spans="1:2" ht="14.25" customHeight="1">
      <c r="A769" s="6"/>
      <c r="B769" s="6"/>
    </row>
    <row r="770" spans="1:2" ht="14.25" customHeight="1">
      <c r="A770" s="6"/>
      <c r="B770" s="6"/>
    </row>
    <row r="771" spans="1:2" ht="14.25" customHeight="1">
      <c r="A771" s="6"/>
      <c r="B771" s="6"/>
    </row>
    <row r="772" spans="1:2" ht="14.25" customHeight="1">
      <c r="A772" s="6"/>
      <c r="B772" s="6"/>
    </row>
    <row r="773" spans="1:2" ht="14.25" customHeight="1">
      <c r="A773" s="6"/>
      <c r="B773" s="6"/>
    </row>
    <row r="774" spans="1:2" ht="14.25" customHeight="1">
      <c r="A774" s="6"/>
      <c r="B774" s="6"/>
    </row>
    <row r="775" spans="1:2" ht="14.25" customHeight="1">
      <c r="A775" s="6"/>
      <c r="B775" s="6"/>
    </row>
    <row r="776" spans="1:2" ht="14.25" customHeight="1">
      <c r="A776" s="6"/>
      <c r="B776" s="6"/>
    </row>
    <row r="777" spans="1:2" ht="14.25" customHeight="1">
      <c r="A777" s="6"/>
      <c r="B777" s="6"/>
    </row>
    <row r="778" spans="1:2" ht="14.25" customHeight="1">
      <c r="A778" s="6"/>
      <c r="B778" s="6"/>
    </row>
    <row r="779" spans="1:2" ht="14.25" customHeight="1">
      <c r="A779" s="6"/>
      <c r="B779" s="6"/>
    </row>
    <row r="780" spans="1:2" ht="14.25" customHeight="1">
      <c r="A780" s="6"/>
      <c r="B780" s="6"/>
    </row>
    <row r="781" spans="1:2" ht="14.25" customHeight="1">
      <c r="A781" s="6"/>
      <c r="B781" s="6"/>
    </row>
    <row r="782" spans="1:2" ht="14.25" customHeight="1">
      <c r="A782" s="6"/>
      <c r="B782" s="6"/>
    </row>
    <row r="783" spans="1:2" ht="14.25" customHeight="1">
      <c r="A783" s="6"/>
      <c r="B783" s="6"/>
    </row>
    <row r="784" spans="1:2" ht="14.25" customHeight="1">
      <c r="A784" s="6"/>
      <c r="B784" s="6"/>
    </row>
    <row r="785" spans="1:2" ht="14.25" customHeight="1">
      <c r="A785" s="6"/>
      <c r="B785" s="6"/>
    </row>
    <row r="786" spans="1:2" ht="14.25" customHeight="1">
      <c r="A786" s="6"/>
      <c r="B786" s="6"/>
    </row>
    <row r="787" spans="1:2" ht="14.25" customHeight="1">
      <c r="A787" s="6"/>
      <c r="B787" s="6"/>
    </row>
    <row r="788" spans="1:2" ht="14.25" customHeight="1">
      <c r="A788" s="6"/>
      <c r="B788" s="6"/>
    </row>
    <row r="789" spans="1:2" ht="14.25" customHeight="1">
      <c r="A789" s="6"/>
      <c r="B789" s="6"/>
    </row>
    <row r="790" spans="1:2" ht="14.25" customHeight="1">
      <c r="A790" s="6"/>
      <c r="B790" s="6"/>
    </row>
    <row r="791" spans="1:2" ht="14.25" customHeight="1">
      <c r="A791" s="6"/>
      <c r="B791" s="6"/>
    </row>
    <row r="792" spans="1:2" ht="14.25" customHeight="1">
      <c r="A792" s="6"/>
      <c r="B792" s="6"/>
    </row>
    <row r="793" spans="1:2" ht="14.25" customHeight="1">
      <c r="A793" s="6"/>
      <c r="B793" s="6"/>
    </row>
    <row r="794" spans="1:2" ht="14.25" customHeight="1">
      <c r="A794" s="6"/>
      <c r="B794" s="6"/>
    </row>
    <row r="795" spans="1:2" ht="14.25" customHeight="1">
      <c r="A795" s="6"/>
      <c r="B795" s="6"/>
    </row>
    <row r="796" spans="1:2" ht="14.25" customHeight="1">
      <c r="A796" s="6"/>
      <c r="B796" s="6"/>
    </row>
    <row r="797" spans="1:2" ht="14.25" customHeight="1">
      <c r="A797" s="6"/>
      <c r="B797" s="6"/>
    </row>
    <row r="798" spans="1:2" ht="14.25" customHeight="1">
      <c r="A798" s="6"/>
      <c r="B798" s="6"/>
    </row>
    <row r="799" spans="1:2" ht="14.25" customHeight="1">
      <c r="A799" s="6"/>
      <c r="B799" s="6"/>
    </row>
    <row r="800" spans="1:2" ht="14.25" customHeight="1">
      <c r="A800" s="6"/>
      <c r="B800" s="6"/>
    </row>
    <row r="801" spans="1:2" ht="14.25" customHeight="1">
      <c r="A801" s="6"/>
      <c r="B801" s="6"/>
    </row>
    <row r="802" spans="1:2" ht="14.25" customHeight="1">
      <c r="A802" s="6"/>
      <c r="B802" s="6"/>
    </row>
    <row r="803" spans="1:2" ht="14.25" customHeight="1">
      <c r="A803" s="6"/>
      <c r="B803" s="6"/>
    </row>
    <row r="804" spans="1:2" ht="14.25" customHeight="1">
      <c r="A804" s="6"/>
      <c r="B804" s="6"/>
    </row>
    <row r="805" spans="1:2" ht="14.25" customHeight="1">
      <c r="A805" s="6"/>
      <c r="B805" s="6"/>
    </row>
    <row r="806" spans="1:2" ht="14.25" customHeight="1">
      <c r="A806" s="6"/>
      <c r="B806" s="6"/>
    </row>
    <row r="807" spans="1:2" ht="14.25" customHeight="1">
      <c r="A807" s="6"/>
      <c r="B807" s="6"/>
    </row>
    <row r="808" spans="1:2" ht="14.25" customHeight="1">
      <c r="A808" s="6"/>
      <c r="B808" s="6"/>
    </row>
    <row r="809" spans="1:2" ht="14.25" customHeight="1">
      <c r="A809" s="6"/>
      <c r="B809" s="6"/>
    </row>
    <row r="810" spans="1:2" ht="14.25" customHeight="1">
      <c r="A810" s="6"/>
      <c r="B810" s="6"/>
    </row>
    <row r="811" spans="1:2" ht="14.25" customHeight="1">
      <c r="A811" s="6"/>
      <c r="B811" s="6"/>
    </row>
    <row r="812" spans="1:2" ht="14.25" customHeight="1">
      <c r="A812" s="6"/>
      <c r="B812" s="6"/>
    </row>
    <row r="813" spans="1:2" ht="14.25" customHeight="1">
      <c r="A813" s="6"/>
      <c r="B813" s="6"/>
    </row>
    <row r="814" spans="1:2" ht="14.25" customHeight="1">
      <c r="A814" s="6"/>
      <c r="B814" s="6"/>
    </row>
    <row r="815" spans="1:2" ht="14.25" customHeight="1">
      <c r="A815" s="6"/>
      <c r="B815" s="6"/>
    </row>
    <row r="816" spans="1:2" ht="14.25" customHeight="1">
      <c r="A816" s="6"/>
      <c r="B816" s="6"/>
    </row>
    <row r="817" spans="1:2" ht="14.25" customHeight="1">
      <c r="A817" s="6"/>
      <c r="B817" s="6"/>
    </row>
    <row r="818" spans="1:2" ht="14.25" customHeight="1">
      <c r="A818" s="6"/>
      <c r="B818" s="6"/>
    </row>
    <row r="819" spans="1:2" ht="14.25" customHeight="1">
      <c r="A819" s="6"/>
      <c r="B819" s="6"/>
    </row>
    <row r="820" spans="1:2" ht="14.25" customHeight="1">
      <c r="A820" s="6"/>
      <c r="B820" s="6"/>
    </row>
    <row r="821" spans="1:2" ht="14.25" customHeight="1">
      <c r="A821" s="6"/>
      <c r="B821" s="6"/>
    </row>
    <row r="822" spans="1:2" ht="14.25" customHeight="1">
      <c r="A822" s="6"/>
      <c r="B822" s="6"/>
    </row>
    <row r="823" spans="1:2" ht="14.25" customHeight="1">
      <c r="A823" s="6"/>
      <c r="B823" s="6"/>
    </row>
    <row r="824" spans="1:2" ht="14.25" customHeight="1">
      <c r="A824" s="6"/>
      <c r="B824" s="6"/>
    </row>
    <row r="825" spans="1:2" ht="14.25" customHeight="1">
      <c r="A825" s="6"/>
      <c r="B825" s="6"/>
    </row>
    <row r="826" spans="1:2" ht="14.25" customHeight="1">
      <c r="A826" s="6"/>
      <c r="B826" s="6"/>
    </row>
    <row r="827" spans="1:2" ht="14.25" customHeight="1">
      <c r="A827" s="6"/>
      <c r="B827" s="6"/>
    </row>
    <row r="828" spans="1:2" ht="14.25" customHeight="1">
      <c r="A828" s="6"/>
      <c r="B828" s="6"/>
    </row>
    <row r="829" spans="1:2" ht="14.25" customHeight="1">
      <c r="A829" s="6"/>
      <c r="B829" s="6"/>
    </row>
    <row r="830" spans="1:2" ht="14.25" customHeight="1">
      <c r="A830" s="6"/>
      <c r="B830" s="6"/>
    </row>
    <row r="831" spans="1:2" ht="14.25" customHeight="1">
      <c r="A831" s="6"/>
      <c r="B831" s="6"/>
    </row>
    <row r="832" spans="1:2" ht="14.25" customHeight="1">
      <c r="A832" s="6"/>
      <c r="B832" s="6"/>
    </row>
    <row r="833" spans="1:2" ht="14.25" customHeight="1">
      <c r="A833" s="6"/>
      <c r="B833" s="6"/>
    </row>
    <row r="834" spans="1:2" ht="14.25" customHeight="1">
      <c r="A834" s="6"/>
      <c r="B834" s="6"/>
    </row>
    <row r="835" spans="1:2" ht="14.25" customHeight="1">
      <c r="A835" s="6"/>
      <c r="B835" s="6"/>
    </row>
    <row r="836" spans="1:2" ht="14.25" customHeight="1">
      <c r="A836" s="6"/>
      <c r="B836" s="6"/>
    </row>
    <row r="837" spans="1:2" ht="14.25" customHeight="1">
      <c r="A837" s="6"/>
      <c r="B837" s="6"/>
    </row>
    <row r="838" spans="1:2" ht="14.25" customHeight="1">
      <c r="A838" s="6"/>
      <c r="B838" s="6"/>
    </row>
    <row r="839" spans="1:2" ht="14.25" customHeight="1">
      <c r="A839" s="6"/>
      <c r="B839" s="6"/>
    </row>
    <row r="840" spans="1:2" ht="14.25" customHeight="1">
      <c r="A840" s="6"/>
      <c r="B840" s="6"/>
    </row>
    <row r="841" spans="1:2" ht="14.25" customHeight="1">
      <c r="A841" s="6"/>
      <c r="B841" s="6"/>
    </row>
    <row r="842" spans="1:2" ht="14.25" customHeight="1">
      <c r="A842" s="6"/>
      <c r="B842" s="6"/>
    </row>
    <row r="843" spans="1:2" ht="14.25" customHeight="1">
      <c r="A843" s="6"/>
      <c r="B843" s="6"/>
    </row>
    <row r="844" spans="1:2" ht="14.25" customHeight="1">
      <c r="A844" s="6"/>
      <c r="B844" s="6"/>
    </row>
    <row r="845" spans="1:2" ht="14.25" customHeight="1">
      <c r="A845" s="6"/>
      <c r="B845" s="6"/>
    </row>
    <row r="846" spans="1:2" ht="14.25" customHeight="1">
      <c r="A846" s="6"/>
      <c r="B846" s="6"/>
    </row>
    <row r="847" spans="1:2" ht="14.25" customHeight="1">
      <c r="A847" s="6"/>
      <c r="B847" s="6"/>
    </row>
    <row r="848" spans="1:2" ht="14.25" customHeight="1">
      <c r="A848" s="6"/>
      <c r="B848" s="6"/>
    </row>
    <row r="849" spans="1:2" ht="14.25" customHeight="1">
      <c r="A849" s="6"/>
      <c r="B849" s="6"/>
    </row>
    <row r="850" spans="1:2" ht="14.25" customHeight="1">
      <c r="A850" s="6"/>
      <c r="B850" s="6"/>
    </row>
    <row r="851" spans="1:2" ht="14.25" customHeight="1">
      <c r="A851" s="6"/>
      <c r="B851" s="6"/>
    </row>
    <row r="852" spans="1:2" ht="14.25" customHeight="1">
      <c r="A852" s="6"/>
      <c r="B852" s="6"/>
    </row>
    <row r="853" spans="1:2" ht="14.25" customHeight="1">
      <c r="A853" s="6"/>
      <c r="B853" s="6"/>
    </row>
    <row r="854" spans="1:2" ht="14.25" customHeight="1">
      <c r="A854" s="6"/>
      <c r="B854" s="6"/>
    </row>
    <row r="855" spans="1:2" ht="14.25" customHeight="1">
      <c r="A855" s="6"/>
      <c r="B855" s="6"/>
    </row>
    <row r="856" spans="1:2" ht="14.25" customHeight="1">
      <c r="A856" s="6"/>
      <c r="B856" s="6"/>
    </row>
    <row r="857" spans="1:2" ht="14.25" customHeight="1">
      <c r="A857" s="6"/>
      <c r="B857" s="6"/>
    </row>
    <row r="858" spans="1:2" ht="14.25" customHeight="1">
      <c r="A858" s="6"/>
      <c r="B858" s="6"/>
    </row>
    <row r="859" spans="1:2" ht="14.25" customHeight="1">
      <c r="A859" s="6"/>
      <c r="B859" s="6"/>
    </row>
    <row r="860" spans="1:2" ht="14.25" customHeight="1">
      <c r="A860" s="6"/>
      <c r="B860" s="6"/>
    </row>
    <row r="861" spans="1:2" ht="14.25" customHeight="1">
      <c r="A861" s="6"/>
      <c r="B861" s="6"/>
    </row>
    <row r="862" spans="1:2" ht="14.25" customHeight="1">
      <c r="A862" s="6"/>
      <c r="B862" s="6"/>
    </row>
    <row r="863" spans="1:2" ht="14.25" customHeight="1">
      <c r="A863" s="6"/>
      <c r="B863" s="6"/>
    </row>
    <row r="864" spans="1:2" ht="14.25" customHeight="1">
      <c r="A864" s="6"/>
      <c r="B864" s="6"/>
    </row>
    <row r="865" spans="1:2" ht="14.25" customHeight="1">
      <c r="A865" s="6"/>
      <c r="B865" s="6"/>
    </row>
    <row r="866" spans="1:2" ht="14.25" customHeight="1">
      <c r="A866" s="6"/>
      <c r="B866" s="6"/>
    </row>
    <row r="867" spans="1:2" ht="14.25" customHeight="1">
      <c r="A867" s="6"/>
      <c r="B867" s="6"/>
    </row>
    <row r="868" spans="1:2" ht="14.25" customHeight="1">
      <c r="A868" s="6"/>
      <c r="B868" s="6"/>
    </row>
    <row r="869" spans="1:2" ht="14.25" customHeight="1">
      <c r="A869" s="6"/>
      <c r="B869" s="6"/>
    </row>
    <row r="870" spans="1:2" ht="14.25" customHeight="1">
      <c r="A870" s="6"/>
      <c r="B870" s="6"/>
    </row>
    <row r="871" spans="1:2" ht="14.25" customHeight="1">
      <c r="A871" s="6"/>
      <c r="B871" s="6"/>
    </row>
    <row r="872" spans="1:2" ht="14.25" customHeight="1">
      <c r="A872" s="6"/>
      <c r="B872" s="6"/>
    </row>
    <row r="873" spans="1:2" ht="14.25" customHeight="1">
      <c r="A873" s="6"/>
      <c r="B873" s="6"/>
    </row>
    <row r="874" spans="1:2" ht="14.25" customHeight="1">
      <c r="A874" s="6"/>
      <c r="B874" s="6"/>
    </row>
    <row r="875" spans="1:2" ht="14.25" customHeight="1">
      <c r="A875" s="6"/>
      <c r="B875" s="6"/>
    </row>
    <row r="876" spans="1:2" ht="14.25" customHeight="1">
      <c r="A876" s="6"/>
      <c r="B876" s="6"/>
    </row>
    <row r="877" spans="1:2" ht="14.25" customHeight="1">
      <c r="A877" s="6"/>
      <c r="B877" s="6"/>
    </row>
    <row r="878" spans="1:2" ht="14.25" customHeight="1">
      <c r="A878" s="6"/>
      <c r="B878" s="6"/>
    </row>
    <row r="879" spans="1:2" ht="14.25" customHeight="1">
      <c r="A879" s="6"/>
      <c r="B879" s="6"/>
    </row>
    <row r="880" spans="1:2" ht="14.25" customHeight="1">
      <c r="A880" s="6"/>
      <c r="B880" s="6"/>
    </row>
    <row r="881" spans="1:2" ht="14.25" customHeight="1">
      <c r="A881" s="6"/>
      <c r="B881" s="6"/>
    </row>
    <row r="882" spans="1:2" ht="14.25" customHeight="1">
      <c r="A882" s="6"/>
      <c r="B882" s="6"/>
    </row>
    <row r="883" spans="1:2" ht="14.25" customHeight="1">
      <c r="A883" s="6"/>
      <c r="B883" s="6"/>
    </row>
    <row r="884" spans="1:2" ht="14.25" customHeight="1">
      <c r="A884" s="6"/>
      <c r="B884" s="6"/>
    </row>
    <row r="885" spans="1:2" ht="14.25" customHeight="1">
      <c r="A885" s="6"/>
      <c r="B885" s="6"/>
    </row>
    <row r="886" spans="1:2" ht="14.25" customHeight="1">
      <c r="A886" s="6"/>
      <c r="B886" s="6"/>
    </row>
    <row r="887" spans="1:2" ht="14.25" customHeight="1">
      <c r="A887" s="6"/>
      <c r="B887" s="6"/>
    </row>
    <row r="888" spans="1:2" ht="14.25" customHeight="1">
      <c r="A888" s="6"/>
      <c r="B888" s="6"/>
    </row>
    <row r="889" spans="1:2" ht="14.25" customHeight="1">
      <c r="A889" s="6"/>
      <c r="B889" s="6"/>
    </row>
    <row r="890" spans="1:2" ht="14.25" customHeight="1">
      <c r="A890" s="6"/>
      <c r="B890" s="6"/>
    </row>
    <row r="891" spans="1:2" ht="14.25" customHeight="1">
      <c r="A891" s="6"/>
      <c r="B891" s="6"/>
    </row>
    <row r="892" spans="1:2" ht="14.25" customHeight="1">
      <c r="A892" s="6"/>
      <c r="B892" s="6"/>
    </row>
    <row r="893" spans="1:2" ht="14.25" customHeight="1">
      <c r="A893" s="6"/>
      <c r="B893" s="6"/>
    </row>
    <row r="894" spans="1:2" ht="14.25" customHeight="1">
      <c r="A894" s="6"/>
      <c r="B894" s="6"/>
    </row>
    <row r="895" spans="1:2" ht="14.25" customHeight="1">
      <c r="A895" s="6"/>
      <c r="B895" s="6"/>
    </row>
    <row r="896" spans="1:2" ht="14.25" customHeight="1">
      <c r="A896" s="6"/>
      <c r="B896" s="6"/>
    </row>
    <row r="897" spans="1:2" ht="14.25" customHeight="1">
      <c r="A897" s="6"/>
      <c r="B897" s="6"/>
    </row>
    <row r="898" spans="1:2" ht="14.25" customHeight="1">
      <c r="A898" s="6"/>
      <c r="B898" s="6"/>
    </row>
    <row r="899" spans="1:2" ht="14.25" customHeight="1">
      <c r="A899" s="6"/>
      <c r="B899" s="6"/>
    </row>
    <row r="900" spans="1:2" ht="14.25" customHeight="1">
      <c r="A900" s="6"/>
      <c r="B900" s="6"/>
    </row>
    <row r="901" spans="1:2" ht="14.25" customHeight="1">
      <c r="A901" s="6"/>
      <c r="B901" s="6"/>
    </row>
    <row r="902" spans="1:2" ht="14.25" customHeight="1">
      <c r="A902" s="6"/>
      <c r="B902" s="6"/>
    </row>
    <row r="903" spans="1:2" ht="14.25" customHeight="1">
      <c r="A903" s="6"/>
      <c r="B903" s="6"/>
    </row>
    <row r="904" spans="1:2" ht="14.25" customHeight="1">
      <c r="A904" s="6"/>
      <c r="B904" s="6"/>
    </row>
    <row r="905" spans="1:2" ht="14.25" customHeight="1">
      <c r="A905" s="6"/>
      <c r="B905" s="6"/>
    </row>
    <row r="906" spans="1:2" ht="14.25" customHeight="1">
      <c r="A906" s="6"/>
      <c r="B906" s="6"/>
    </row>
    <row r="907" spans="1:2" ht="14.25" customHeight="1">
      <c r="A907" s="6"/>
      <c r="B907" s="6"/>
    </row>
    <row r="908" spans="1:2" ht="14.25" customHeight="1">
      <c r="A908" s="6"/>
      <c r="B908" s="6"/>
    </row>
    <row r="909" spans="1:2" ht="14.25" customHeight="1">
      <c r="A909" s="6"/>
      <c r="B909" s="6"/>
    </row>
    <row r="910" spans="1:2" ht="14.25" customHeight="1">
      <c r="A910" s="6"/>
      <c r="B910" s="6"/>
    </row>
    <row r="911" spans="1:2" ht="14.25" customHeight="1">
      <c r="A911" s="6"/>
      <c r="B911" s="6"/>
    </row>
    <row r="912" spans="1:2" ht="14.25" customHeight="1">
      <c r="A912" s="6"/>
      <c r="B912" s="6"/>
    </row>
    <row r="913" spans="1:2" ht="14.25" customHeight="1">
      <c r="A913" s="6"/>
      <c r="B913" s="6"/>
    </row>
    <row r="914" spans="1:2" ht="14.25" customHeight="1">
      <c r="A914" s="6"/>
      <c r="B914" s="6"/>
    </row>
    <row r="915" spans="1:2" ht="14.25" customHeight="1">
      <c r="A915" s="6"/>
      <c r="B915" s="6"/>
    </row>
    <row r="916" spans="1:2" ht="14.25" customHeight="1">
      <c r="A916" s="6"/>
      <c r="B916" s="6"/>
    </row>
    <row r="917" spans="1:2" ht="14.25" customHeight="1">
      <c r="A917" s="6"/>
      <c r="B917" s="6"/>
    </row>
    <row r="918" spans="1:2" ht="14.25" customHeight="1">
      <c r="A918" s="6"/>
      <c r="B918" s="6"/>
    </row>
    <row r="919" spans="1:2" ht="14.25" customHeight="1">
      <c r="A919" s="6"/>
      <c r="B919" s="6"/>
    </row>
    <row r="920" spans="1:2" ht="14.25" customHeight="1">
      <c r="A920" s="6"/>
      <c r="B920" s="6"/>
    </row>
    <row r="921" spans="1:2" ht="14.25" customHeight="1">
      <c r="A921" s="6"/>
      <c r="B921" s="6"/>
    </row>
    <row r="922" spans="1:2" ht="14.25" customHeight="1">
      <c r="A922" s="6"/>
      <c r="B922" s="6"/>
    </row>
    <row r="923" spans="1:2" ht="14.25" customHeight="1">
      <c r="A923" s="6"/>
      <c r="B923" s="6"/>
    </row>
    <row r="924" spans="1:2" ht="14.25" customHeight="1">
      <c r="A924" s="6"/>
      <c r="B924" s="6"/>
    </row>
    <row r="925" spans="1:2" ht="14.25" customHeight="1">
      <c r="A925" s="6"/>
      <c r="B925" s="6"/>
    </row>
    <row r="926" spans="1:2" ht="14.25" customHeight="1">
      <c r="A926" s="6"/>
      <c r="B926" s="6"/>
    </row>
    <row r="927" spans="1:2" ht="14.25" customHeight="1">
      <c r="A927" s="6"/>
      <c r="B927" s="6"/>
    </row>
    <row r="928" spans="1:2" ht="14.25" customHeight="1">
      <c r="A928" s="6"/>
      <c r="B928" s="6"/>
    </row>
    <row r="929" spans="1:2" ht="14.25" customHeight="1">
      <c r="A929" s="6"/>
      <c r="B929" s="6"/>
    </row>
    <row r="930" spans="1:2" ht="14.25" customHeight="1">
      <c r="A930" s="6"/>
      <c r="B930" s="6"/>
    </row>
    <row r="931" spans="1:2" ht="14.25" customHeight="1">
      <c r="A931" s="6"/>
      <c r="B931" s="6"/>
    </row>
    <row r="932" spans="1:2" ht="14.25" customHeight="1">
      <c r="A932" s="6"/>
      <c r="B932" s="6"/>
    </row>
    <row r="933" spans="1:2" ht="14.25" customHeight="1">
      <c r="A933" s="6"/>
      <c r="B933" s="6"/>
    </row>
    <row r="934" spans="1:2" ht="14.25" customHeight="1">
      <c r="A934" s="6"/>
      <c r="B934" s="6"/>
    </row>
    <row r="935" spans="1:2" ht="14.25" customHeight="1">
      <c r="A935" s="6"/>
      <c r="B935" s="6"/>
    </row>
    <row r="936" spans="1:2" ht="14.25" customHeight="1">
      <c r="A936" s="6"/>
      <c r="B936" s="6"/>
    </row>
    <row r="937" spans="1:2" ht="14.25" customHeight="1">
      <c r="A937" s="6"/>
      <c r="B937" s="6"/>
    </row>
    <row r="938" spans="1:2" ht="14.25" customHeight="1">
      <c r="A938" s="6"/>
      <c r="B938" s="6"/>
    </row>
    <row r="939" spans="1:2" ht="14.25" customHeight="1">
      <c r="A939" s="6"/>
      <c r="B939" s="6"/>
    </row>
    <row r="940" spans="1:2" ht="14.25" customHeight="1">
      <c r="A940" s="6"/>
      <c r="B940" s="6"/>
    </row>
    <row r="941" spans="1:2" ht="14.25" customHeight="1">
      <c r="A941" s="6"/>
      <c r="B941" s="6"/>
    </row>
    <row r="942" spans="1:2" ht="14.25" customHeight="1">
      <c r="A942" s="6"/>
      <c r="B942" s="6"/>
    </row>
    <row r="943" spans="1:2" ht="14.25" customHeight="1">
      <c r="A943" s="6"/>
      <c r="B943" s="6"/>
    </row>
    <row r="944" spans="1:2" ht="14.25" customHeight="1">
      <c r="A944" s="6"/>
      <c r="B944" s="6"/>
    </row>
    <row r="945" spans="1:2" ht="14.25" customHeight="1">
      <c r="A945" s="6"/>
      <c r="B945" s="6"/>
    </row>
    <row r="946" spans="1:2" ht="14.25" customHeight="1">
      <c r="A946" s="6"/>
      <c r="B946" s="6"/>
    </row>
    <row r="947" spans="1:2" ht="14.25" customHeight="1">
      <c r="A947" s="6"/>
      <c r="B947" s="6"/>
    </row>
    <row r="948" spans="1:2" ht="14.25" customHeight="1">
      <c r="A948" s="6"/>
      <c r="B948" s="6"/>
    </row>
    <row r="949" spans="1:2" ht="14.25" customHeight="1">
      <c r="A949" s="6"/>
      <c r="B949" s="6"/>
    </row>
    <row r="950" spans="1:2" ht="14.25" customHeight="1">
      <c r="A950" s="6"/>
      <c r="B950" s="6"/>
    </row>
    <row r="951" spans="1:2" ht="14.25" customHeight="1">
      <c r="A951" s="6"/>
      <c r="B951" s="6"/>
    </row>
    <row r="952" spans="1:2" ht="14.25" customHeight="1">
      <c r="A952" s="6"/>
      <c r="B952" s="6"/>
    </row>
    <row r="953" spans="1:2" ht="14.25" customHeight="1">
      <c r="A953" s="6"/>
      <c r="B953" s="6"/>
    </row>
    <row r="954" spans="1:2" ht="14.25" customHeight="1">
      <c r="A954" s="6"/>
      <c r="B954" s="6"/>
    </row>
    <row r="955" spans="1:2" ht="14.25" customHeight="1">
      <c r="A955" s="6"/>
      <c r="B955" s="6"/>
    </row>
    <row r="956" spans="1:2" ht="14.25" customHeight="1">
      <c r="A956" s="6"/>
      <c r="B956" s="6"/>
    </row>
    <row r="957" spans="1:2" ht="14.25" customHeight="1">
      <c r="A957" s="6"/>
      <c r="B957" s="6"/>
    </row>
    <row r="958" spans="1:2" ht="14.25" customHeight="1">
      <c r="A958" s="6"/>
      <c r="B958" s="6"/>
    </row>
    <row r="959" spans="1:2" ht="14.25" customHeight="1">
      <c r="A959" s="6"/>
      <c r="B959" s="6"/>
    </row>
    <row r="960" spans="1:2" ht="14.25" customHeight="1">
      <c r="A960" s="6"/>
      <c r="B960" s="6"/>
    </row>
    <row r="961" spans="1:2" ht="14.25" customHeight="1">
      <c r="A961" s="6"/>
      <c r="B961" s="6"/>
    </row>
    <row r="962" spans="1:2" ht="14.25" customHeight="1">
      <c r="A962" s="6"/>
      <c r="B962" s="6"/>
    </row>
    <row r="963" spans="1:2" ht="14.25" customHeight="1">
      <c r="A963" s="6"/>
      <c r="B963" s="6"/>
    </row>
    <row r="964" spans="1:2" ht="14.25" customHeight="1">
      <c r="A964" s="6"/>
      <c r="B964" s="6"/>
    </row>
    <row r="965" spans="1:2" ht="14.25" customHeight="1">
      <c r="A965" s="6"/>
      <c r="B965" s="6"/>
    </row>
    <row r="966" spans="1:2" ht="14.25" customHeight="1">
      <c r="A966" s="6"/>
      <c r="B966" s="6"/>
    </row>
    <row r="967" spans="1:2" ht="14.25" customHeight="1">
      <c r="A967" s="6"/>
      <c r="B967" s="6"/>
    </row>
    <row r="968" spans="1:2" ht="14.25" customHeight="1">
      <c r="A968" s="6"/>
      <c r="B968" s="6"/>
    </row>
    <row r="969" spans="1:2" ht="14.25" customHeight="1">
      <c r="A969" s="6"/>
      <c r="B969" s="6"/>
    </row>
    <row r="970" spans="1:2" ht="14.25" customHeight="1">
      <c r="A970" s="6"/>
      <c r="B970" s="6"/>
    </row>
    <row r="971" spans="1:2" ht="14.25" customHeight="1">
      <c r="A971" s="6"/>
      <c r="B971" s="6"/>
    </row>
    <row r="972" spans="1:2" ht="14.25" customHeight="1">
      <c r="A972" s="6"/>
      <c r="B972" s="6"/>
    </row>
    <row r="973" spans="1:2" ht="14.25" customHeight="1">
      <c r="A973" s="6"/>
      <c r="B973" s="6"/>
    </row>
    <row r="974" spans="1:2" ht="14.25" customHeight="1">
      <c r="A974" s="6"/>
      <c r="B974" s="6"/>
    </row>
    <row r="975" spans="1:2" ht="14.25" customHeight="1">
      <c r="A975" s="6"/>
      <c r="B975" s="6"/>
    </row>
    <row r="976" spans="1:2" ht="14.25" customHeight="1">
      <c r="A976" s="6"/>
      <c r="B976" s="6"/>
    </row>
    <row r="977" spans="1:2" ht="14.25" customHeight="1">
      <c r="A977" s="6"/>
      <c r="B977" s="6"/>
    </row>
    <row r="978" spans="1:2" ht="14.25" customHeight="1">
      <c r="A978" s="6"/>
      <c r="B978" s="6"/>
    </row>
    <row r="979" spans="1:2" ht="14.25" customHeight="1">
      <c r="A979" s="6"/>
      <c r="B979" s="6"/>
    </row>
    <row r="980" spans="1:2" ht="14.25" customHeight="1">
      <c r="A980" s="6"/>
      <c r="B980" s="6"/>
    </row>
    <row r="981" spans="1:2" ht="14.25" customHeight="1">
      <c r="A981" s="6"/>
      <c r="B981" s="6"/>
    </row>
    <row r="982" spans="1:2" ht="14.25" customHeight="1">
      <c r="A982" s="6"/>
      <c r="B982" s="6"/>
    </row>
    <row r="983" spans="1:2" ht="14.25" customHeight="1">
      <c r="A983" s="6"/>
      <c r="B983" s="6"/>
    </row>
    <row r="984" spans="1:2" ht="14.25" customHeight="1">
      <c r="A984" s="6"/>
      <c r="B984" s="6"/>
    </row>
    <row r="985" spans="1:2" ht="14.25" customHeight="1">
      <c r="A985" s="6"/>
      <c r="B985" s="6"/>
    </row>
    <row r="986" spans="1:2" ht="14.25" customHeight="1">
      <c r="A986" s="6"/>
      <c r="B986" s="6"/>
    </row>
    <row r="987" spans="1:2" ht="14.25" customHeight="1">
      <c r="A987" s="6"/>
      <c r="B987" s="6"/>
    </row>
    <row r="988" spans="1:2" ht="14.25" customHeight="1">
      <c r="A988" s="6"/>
      <c r="B988" s="6"/>
    </row>
    <row r="989" spans="1:2" ht="14.25" customHeight="1">
      <c r="A989" s="6"/>
      <c r="B989" s="6"/>
    </row>
    <row r="990" spans="1:2" ht="14.25" customHeight="1">
      <c r="A990" s="6"/>
      <c r="B990" s="6"/>
    </row>
    <row r="991" spans="1:2" ht="14.25" customHeight="1">
      <c r="A991" s="6"/>
      <c r="B991" s="6"/>
    </row>
    <row r="992" spans="1:2" ht="14.25" customHeight="1">
      <c r="A992" s="6"/>
      <c r="B992" s="6"/>
    </row>
    <row r="993" spans="1:2" ht="14.25" customHeight="1">
      <c r="A993" s="6"/>
      <c r="B993" s="6"/>
    </row>
    <row r="994" spans="1:2" ht="14.25" customHeight="1">
      <c r="A994" s="6"/>
      <c r="B994" s="6"/>
    </row>
    <row r="995" spans="1:2" ht="14.25" customHeight="1">
      <c r="A995" s="6"/>
      <c r="B995" s="6"/>
    </row>
    <row r="996" spans="1:2" ht="14.25" customHeight="1">
      <c r="A996" s="6"/>
      <c r="B996" s="6"/>
    </row>
    <row r="997" spans="1:2" ht="14.25" customHeight="1">
      <c r="A997" s="6"/>
      <c r="B997" s="6"/>
    </row>
    <row r="998" spans="1:2" ht="14.25" customHeight="1">
      <c r="A998" s="6"/>
      <c r="B998" s="6"/>
    </row>
    <row r="999" spans="1:2" ht="14.25" customHeight="1">
      <c r="A999" s="6"/>
      <c r="B999" s="6"/>
    </row>
    <row r="1000" spans="1:2" ht="14.25" customHeight="1">
      <c r="A1000" s="6"/>
      <c r="B1000" s="6"/>
    </row>
    <row r="1001" spans="1:2" ht="14.25" customHeight="1">
      <c r="A1001" s="6"/>
      <c r="B1001" s="6"/>
    </row>
    <row r="1002" spans="1:2" ht="14.25" customHeight="1">
      <c r="A1002" s="6"/>
      <c r="B1002" s="6"/>
    </row>
    <row r="1003" spans="1:2" ht="14.25" customHeight="1">
      <c r="A1003" s="6"/>
      <c r="B1003" s="6"/>
    </row>
    <row r="1004" spans="1:2" ht="14.25" customHeight="1">
      <c r="A1004" s="6"/>
      <c r="B1004" s="6"/>
    </row>
    <row r="1005" spans="1:2" ht="14.25" customHeight="1">
      <c r="A1005" s="6"/>
      <c r="B1005" s="6"/>
    </row>
    <row r="1006" spans="1:2" ht="14.25" customHeight="1">
      <c r="A1006" s="6"/>
      <c r="B1006" s="6"/>
    </row>
    <row r="1007" spans="1:2" ht="14.25" customHeight="1">
      <c r="A1007" s="6"/>
      <c r="B1007" s="6"/>
    </row>
    <row r="1008" spans="1:2" ht="14.25" customHeight="1">
      <c r="A1008" s="6"/>
      <c r="B1008" s="6"/>
    </row>
    <row r="1009" spans="1:2" ht="14.25" customHeight="1">
      <c r="A1009" s="6"/>
      <c r="B1009" s="6"/>
    </row>
    <row r="1010" spans="1:2" ht="14.25" customHeight="1">
      <c r="A1010" s="6"/>
      <c r="B1010" s="6"/>
    </row>
    <row r="1011" spans="1:2" ht="14.25" customHeight="1">
      <c r="A1011" s="6"/>
      <c r="B1011" s="6"/>
    </row>
    <row r="1012" spans="1:2" ht="14.25" customHeight="1">
      <c r="A1012" s="6"/>
      <c r="B1012" s="6"/>
    </row>
    <row r="1013" spans="1:2" ht="14.25" customHeight="1">
      <c r="A1013" s="6"/>
      <c r="B1013" s="6"/>
    </row>
    <row r="1014" spans="1:2" ht="14.25" customHeight="1">
      <c r="A1014" s="6"/>
      <c r="B1014" s="6"/>
    </row>
    <row r="1015" spans="1:2" ht="14.25" customHeight="1">
      <c r="A1015" s="6"/>
      <c r="B1015" s="6"/>
    </row>
    <row r="1016" spans="1:2" ht="14.25" customHeight="1">
      <c r="A1016" s="6"/>
      <c r="B1016" s="6"/>
    </row>
    <row r="1017" spans="1:2" ht="14.25" customHeight="1">
      <c r="A1017" s="6"/>
      <c r="B1017" s="6"/>
    </row>
    <row r="1018" spans="1:2" ht="14.25" customHeight="1">
      <c r="A1018" s="6"/>
      <c r="B1018" s="6"/>
    </row>
    <row r="1019" spans="1:2" ht="14.25" customHeight="1">
      <c r="A1019" s="6"/>
      <c r="B1019" s="6"/>
    </row>
    <row r="1020" spans="1:2" ht="14.25" customHeight="1">
      <c r="A1020" s="6"/>
      <c r="B1020" s="6"/>
    </row>
    <row r="1021" spans="1:2" ht="14.25" customHeight="1">
      <c r="A1021" s="6"/>
      <c r="B1021" s="6"/>
    </row>
    <row r="1022" spans="1:2" ht="14.25" customHeight="1">
      <c r="A1022" s="6"/>
      <c r="B1022" s="6"/>
    </row>
    <row r="1023" spans="1:2" ht="14.25" customHeight="1">
      <c r="A1023" s="6"/>
      <c r="B1023" s="6"/>
    </row>
    <row r="1024" spans="1:2" ht="14.25" customHeight="1">
      <c r="A1024" s="6"/>
      <c r="B1024" s="6"/>
    </row>
    <row r="1025" spans="1:2" ht="14.25" customHeight="1">
      <c r="A1025" s="6"/>
      <c r="B1025" s="6"/>
    </row>
    <row r="1026" spans="1:2" ht="14.25" customHeight="1">
      <c r="A1026" s="6"/>
      <c r="B1026" s="6"/>
    </row>
    <row r="1027" spans="1:2" ht="14.25" customHeight="1">
      <c r="A1027" s="6"/>
      <c r="B1027" s="6"/>
    </row>
    <row r="1028" spans="1:2" ht="14.25" customHeight="1">
      <c r="A1028" s="6"/>
      <c r="B1028" s="6"/>
    </row>
    <row r="1029" spans="1:2" ht="14.25" customHeight="1">
      <c r="A1029" s="6"/>
      <c r="B1029" s="6"/>
    </row>
    <row r="1030" spans="1:2" ht="14.25" customHeight="1">
      <c r="A1030" s="6"/>
      <c r="B1030" s="6"/>
    </row>
    <row r="1031" spans="1:2" ht="14.25" customHeight="1">
      <c r="A1031" s="6"/>
      <c r="B1031" s="6"/>
    </row>
    <row r="1032" spans="1:2" ht="14.25" customHeight="1">
      <c r="A1032" s="6"/>
      <c r="B1032" s="6"/>
    </row>
    <row r="1033" spans="1:2" ht="14.25" customHeight="1">
      <c r="A1033" s="6"/>
      <c r="B1033" s="6"/>
    </row>
    <row r="1034" spans="1:2" ht="14.25" customHeight="1">
      <c r="A1034" s="6"/>
      <c r="B1034" s="6"/>
    </row>
    <row r="1035" spans="1:2" ht="14.25" customHeight="1">
      <c r="A1035" s="6"/>
      <c r="B1035" s="6"/>
    </row>
    <row r="1036" spans="1:2" ht="14.25" customHeight="1">
      <c r="A1036" s="6"/>
      <c r="B1036" s="6"/>
    </row>
    <row r="1037" spans="1:2" ht="14.25" customHeight="1">
      <c r="A1037" s="6"/>
      <c r="B1037" s="6"/>
    </row>
    <row r="1038" spans="1:2" ht="14.25" customHeight="1">
      <c r="A1038" s="6"/>
      <c r="B1038" s="6"/>
    </row>
    <row r="1039" spans="1:2" ht="14.25" customHeight="1">
      <c r="A1039" s="6"/>
      <c r="B1039" s="6"/>
    </row>
    <row r="1040" spans="1:2" ht="14.25" customHeight="1">
      <c r="A1040" s="6"/>
      <c r="B1040" s="6"/>
    </row>
    <row r="1041" spans="1:2" ht="14.25" customHeight="1">
      <c r="A1041" s="6"/>
      <c r="B1041" s="6"/>
    </row>
    <row r="1042" spans="1:2" ht="14.25" customHeight="1">
      <c r="A1042" s="6"/>
      <c r="B1042" s="6"/>
    </row>
    <row r="1043" spans="1:2" ht="14.25" customHeight="1">
      <c r="A1043" s="6"/>
      <c r="B1043" s="6"/>
    </row>
    <row r="1044" spans="1:2" ht="14.25" customHeight="1">
      <c r="A1044" s="6"/>
      <c r="B1044" s="6"/>
    </row>
    <row r="1045" spans="1:2" ht="14.25" customHeight="1">
      <c r="A1045" s="6"/>
      <c r="B1045" s="6"/>
    </row>
    <row r="1046" spans="1:2" ht="14.25" customHeight="1">
      <c r="A1046" s="6"/>
      <c r="B1046" s="6"/>
    </row>
    <row r="1047" spans="1:2" ht="14.25" customHeight="1">
      <c r="A1047" s="6"/>
      <c r="B1047" s="6"/>
    </row>
    <row r="1048" spans="1:2" ht="14.25" customHeight="1">
      <c r="A1048" s="6"/>
      <c r="B1048" s="6"/>
    </row>
    <row r="1049" spans="1:2" ht="14.25" customHeight="1">
      <c r="A1049" s="6"/>
      <c r="B1049" s="6"/>
    </row>
    <row r="1050" spans="1:2" ht="14.25" customHeight="1">
      <c r="A1050" s="6"/>
      <c r="B1050" s="6"/>
    </row>
    <row r="1051" spans="1:2" ht="14.25" customHeight="1">
      <c r="A1051" s="6"/>
      <c r="B1051" s="6"/>
    </row>
    <row r="1052" spans="1:2" ht="14.25" customHeight="1">
      <c r="A1052" s="6"/>
      <c r="B1052" s="6"/>
    </row>
    <row r="1053" spans="1:2" ht="14.25" customHeight="1">
      <c r="A1053" s="6"/>
      <c r="B1053" s="6"/>
    </row>
    <row r="1054" spans="1:2" ht="14.25" customHeight="1">
      <c r="A1054" s="6"/>
      <c r="B1054" s="6"/>
    </row>
    <row r="1055" spans="1:2" ht="14.25" customHeight="1">
      <c r="A1055" s="6"/>
      <c r="B1055" s="6"/>
    </row>
    <row r="1056" spans="1:2" ht="14.25" customHeight="1">
      <c r="A1056" s="6"/>
      <c r="B1056" s="6"/>
    </row>
    <row r="1057" spans="1:2" ht="14.25" customHeight="1">
      <c r="A1057" s="6"/>
      <c r="B1057" s="6"/>
    </row>
    <row r="1058" spans="1:2" ht="14.25" customHeight="1">
      <c r="A1058" s="6"/>
      <c r="B1058" s="6"/>
    </row>
    <row r="1059" spans="1:2" ht="14.25" customHeight="1">
      <c r="A1059" s="6"/>
      <c r="B1059" s="6"/>
    </row>
    <row r="1060" spans="1:2" ht="14.25" customHeight="1">
      <c r="A1060" s="6"/>
      <c r="B1060" s="6"/>
    </row>
    <row r="1061" spans="1:2" ht="14.25" customHeight="1">
      <c r="A1061" s="6"/>
      <c r="B1061" s="6"/>
    </row>
    <row r="1062" spans="1:2" ht="14.25" customHeight="1">
      <c r="A1062" s="6"/>
      <c r="B1062" s="6"/>
    </row>
    <row r="1063" spans="1:2" ht="14.25" customHeight="1">
      <c r="A1063" s="6"/>
      <c r="B1063" s="6"/>
    </row>
    <row r="1064" spans="1:2" ht="14.25" customHeight="1">
      <c r="A1064" s="6"/>
      <c r="B1064" s="6"/>
    </row>
    <row r="1065" spans="1:2" ht="14.25" customHeight="1">
      <c r="A1065" s="6"/>
      <c r="B1065" s="6"/>
    </row>
    <row r="1066" spans="1:2" ht="14.25" customHeight="1">
      <c r="A1066" s="6"/>
      <c r="B1066" s="6"/>
    </row>
    <row r="1067" spans="1:2" ht="14.25" customHeight="1">
      <c r="A1067" s="6"/>
      <c r="B1067" s="6"/>
    </row>
    <row r="1068" spans="1:2" ht="14.25" customHeight="1">
      <c r="A1068" s="6"/>
      <c r="B1068" s="6"/>
    </row>
    <row r="1069" spans="1:2" ht="14.25" customHeight="1">
      <c r="A1069" s="6"/>
      <c r="B1069" s="6"/>
    </row>
    <row r="1070" spans="1:2" ht="14.25" customHeight="1">
      <c r="A1070" s="6"/>
      <c r="B1070" s="6"/>
    </row>
    <row r="1071" spans="1:2" ht="14.25" customHeight="1">
      <c r="A1071" s="6"/>
      <c r="B1071" s="6"/>
    </row>
    <row r="1072" spans="1:2" ht="14.25" customHeight="1">
      <c r="A1072" s="6"/>
      <c r="B1072" s="6"/>
    </row>
    <row r="1073" spans="1:2" ht="14.25" customHeight="1">
      <c r="A1073" s="6"/>
      <c r="B1073" s="6"/>
    </row>
    <row r="1074" spans="1:2" ht="14.25" customHeight="1">
      <c r="A1074" s="6"/>
      <c r="B1074" s="6"/>
    </row>
    <row r="1075" spans="1:2" ht="14.25" customHeight="1">
      <c r="A1075" s="6"/>
      <c r="B1075" s="6"/>
    </row>
    <row r="1076" spans="1:2" ht="14.25" customHeight="1">
      <c r="A1076" s="6"/>
      <c r="B1076" s="6"/>
    </row>
    <row r="1077" spans="1:2" ht="14.25" customHeight="1">
      <c r="A1077" s="6"/>
      <c r="B1077" s="6"/>
    </row>
    <row r="1078" spans="1:2" ht="14.25" customHeight="1">
      <c r="A1078" s="6"/>
      <c r="B1078" s="6"/>
    </row>
    <row r="1079" spans="1:2" ht="14.25" customHeight="1">
      <c r="A1079" s="6"/>
      <c r="B1079" s="6"/>
    </row>
    <row r="1080" spans="1:2" ht="14.25" customHeight="1">
      <c r="A1080" s="6"/>
      <c r="B1080" s="6"/>
    </row>
    <row r="1081" spans="1:2" ht="14.25" customHeight="1">
      <c r="A1081" s="6"/>
      <c r="B1081" s="6"/>
    </row>
    <row r="1082" spans="1:2" ht="14.25" customHeight="1">
      <c r="A1082" s="6"/>
      <c r="B1082" s="6"/>
    </row>
    <row r="1083" spans="1:2" ht="14.25" customHeight="1">
      <c r="A1083" s="6"/>
      <c r="B1083" s="6"/>
    </row>
    <row r="1084" spans="1:2" ht="14.25" customHeight="1">
      <c r="A1084" s="6"/>
      <c r="B1084" s="6"/>
    </row>
    <row r="1085" spans="1:2" ht="14.25" customHeight="1">
      <c r="A1085" s="6"/>
      <c r="B1085" s="6"/>
    </row>
    <row r="1086" spans="1:2" ht="14.25" customHeight="1">
      <c r="A1086" s="6"/>
      <c r="B1086" s="6"/>
    </row>
    <row r="1087" spans="1:2" ht="14.25" customHeight="1">
      <c r="A1087" s="6"/>
      <c r="B1087" s="6"/>
    </row>
    <row r="1088" spans="1:2" ht="14.25" customHeight="1">
      <c r="A1088" s="6"/>
      <c r="B1088" s="6"/>
    </row>
    <row r="1089" spans="1:2" ht="14.25" customHeight="1">
      <c r="A1089" s="6"/>
      <c r="B1089" s="6"/>
    </row>
    <row r="1090" spans="1:2" ht="14.25" customHeight="1">
      <c r="A1090" s="6"/>
      <c r="B1090" s="6"/>
    </row>
    <row r="1091" spans="1:2" ht="14.25" customHeight="1">
      <c r="A1091" s="6"/>
      <c r="B1091" s="6"/>
    </row>
    <row r="1092" spans="1:2" ht="14.25" customHeight="1">
      <c r="A1092" s="6"/>
      <c r="B1092" s="6"/>
    </row>
    <row r="1093" spans="1:2" ht="14.25" customHeight="1">
      <c r="A1093" s="6"/>
      <c r="B1093" s="6"/>
    </row>
    <row r="1094" spans="1:2" ht="14.25" customHeight="1">
      <c r="A1094" s="6"/>
      <c r="B1094" s="6"/>
    </row>
    <row r="1095" spans="1:2" ht="14.25" customHeight="1">
      <c r="A1095" s="6"/>
      <c r="B1095" s="6"/>
    </row>
    <row r="1096" spans="1:2" ht="14.25" customHeight="1">
      <c r="A1096" s="6"/>
      <c r="B1096" s="6"/>
    </row>
    <row r="1097" spans="1:2" ht="14.25" customHeight="1">
      <c r="A1097" s="6"/>
      <c r="B1097" s="6"/>
    </row>
    <row r="1098" spans="1:2" ht="14.25" customHeight="1">
      <c r="A1098" s="6"/>
      <c r="B1098" s="6"/>
    </row>
    <row r="1099" spans="1:2" ht="14.25" customHeight="1">
      <c r="A1099" s="6"/>
      <c r="B1099" s="6"/>
    </row>
    <row r="1100" spans="1:2" ht="14.25" customHeight="1">
      <c r="A1100" s="6"/>
      <c r="B1100" s="6"/>
    </row>
    <row r="1101" spans="1:2" ht="14.25" customHeight="1">
      <c r="A1101" s="6"/>
      <c r="B1101" s="6"/>
    </row>
    <row r="1102" spans="1:2" ht="14.25" customHeight="1">
      <c r="A1102" s="6"/>
      <c r="B1102" s="6"/>
    </row>
    <row r="1103" spans="1:2" ht="14.25" customHeight="1">
      <c r="A1103" s="6"/>
      <c r="B1103" s="6"/>
    </row>
    <row r="1104" spans="1:2" ht="14.25" customHeight="1">
      <c r="A1104" s="6"/>
      <c r="B1104" s="6"/>
    </row>
    <row r="1105" spans="1:2" ht="14.25" customHeight="1">
      <c r="A1105" s="6"/>
      <c r="B1105" s="6"/>
    </row>
    <row r="1106" spans="1:2" ht="14.25" customHeight="1">
      <c r="A1106" s="6"/>
      <c r="B1106" s="6"/>
    </row>
    <row r="1107" spans="1:2" ht="14.25" customHeight="1">
      <c r="A1107" s="6"/>
      <c r="B1107" s="6"/>
    </row>
    <row r="1108" spans="1:2" ht="14.25" customHeight="1">
      <c r="A1108" s="6"/>
      <c r="B1108" s="6"/>
    </row>
    <row r="1109" spans="1:2" ht="14.25" customHeight="1">
      <c r="A1109" s="6"/>
      <c r="B1109" s="6"/>
    </row>
    <row r="1110" spans="1:2" ht="14.25" customHeight="1">
      <c r="A1110" s="6"/>
      <c r="B1110" s="6"/>
    </row>
    <row r="1111" spans="1:2" ht="14.25" customHeight="1">
      <c r="A1111" s="6"/>
      <c r="B1111" s="6"/>
    </row>
    <row r="1112" spans="1:2" ht="14.25" customHeight="1">
      <c r="A1112" s="6"/>
      <c r="B1112" s="6"/>
    </row>
    <row r="1113" spans="1:2" ht="14.25" customHeight="1">
      <c r="A1113" s="6"/>
      <c r="B1113" s="6"/>
    </row>
    <row r="1114" spans="1:2" ht="14.25" customHeight="1">
      <c r="A1114" s="6"/>
      <c r="B1114" s="6"/>
    </row>
    <row r="1115" spans="1:2" ht="14.25" customHeight="1">
      <c r="A1115" s="6"/>
      <c r="B1115" s="6"/>
    </row>
    <row r="1116" spans="1:2" ht="14.25" customHeight="1">
      <c r="A1116" s="6"/>
      <c r="B1116" s="6"/>
    </row>
    <row r="1117" spans="1:2" ht="14.25" customHeight="1">
      <c r="A1117" s="6"/>
      <c r="B1117" s="6"/>
    </row>
    <row r="1118" spans="1:2" ht="14.25" customHeight="1">
      <c r="A1118" s="6"/>
      <c r="B1118" s="6"/>
    </row>
    <row r="1119" spans="1:2" ht="14.25" customHeight="1">
      <c r="A1119" s="6"/>
      <c r="B1119" s="6"/>
    </row>
    <row r="1120" spans="1:2" ht="14.25" customHeight="1">
      <c r="A1120" s="6"/>
      <c r="B1120" s="6"/>
    </row>
    <row r="1121" spans="1:2" ht="14.25" customHeight="1">
      <c r="A1121" s="6"/>
      <c r="B1121" s="6"/>
    </row>
    <row r="1122" spans="1:2" ht="14.25" customHeight="1">
      <c r="A1122" s="6"/>
      <c r="B1122" s="6"/>
    </row>
    <row r="1123" spans="1:2" ht="14.25" customHeight="1">
      <c r="A1123" s="6"/>
      <c r="B1123" s="6"/>
    </row>
    <row r="1124" spans="1:2" ht="14.25" customHeight="1">
      <c r="A1124" s="6"/>
      <c r="B1124" s="6"/>
    </row>
    <row r="1125" spans="1:2" ht="14.25" customHeight="1">
      <c r="A1125" s="6"/>
      <c r="B1125" s="6"/>
    </row>
    <row r="1126" spans="1:2" ht="14.25" customHeight="1">
      <c r="A1126" s="6"/>
      <c r="B1126" s="6"/>
    </row>
    <row r="1127" spans="1:2" ht="14.25" customHeight="1">
      <c r="A1127" s="6"/>
      <c r="B1127" s="6"/>
    </row>
    <row r="1128" spans="1:2" ht="14.25" customHeight="1">
      <c r="A1128" s="6"/>
      <c r="B1128" s="6"/>
    </row>
    <row r="1129" spans="1:2" ht="14.25" customHeight="1">
      <c r="A1129" s="6"/>
      <c r="B1129" s="6"/>
    </row>
    <row r="1130" spans="1:2" ht="14.25" customHeight="1">
      <c r="A1130" s="6"/>
      <c r="B1130" s="6"/>
    </row>
    <row r="1131" spans="1:2" ht="14.25" customHeight="1">
      <c r="A1131" s="6"/>
      <c r="B1131" s="6"/>
    </row>
    <row r="1132" spans="1:2" ht="14.25" customHeight="1">
      <c r="A1132" s="6"/>
      <c r="B1132" s="6"/>
    </row>
    <row r="1133" spans="1:2" ht="14.25" customHeight="1">
      <c r="A1133" s="6"/>
      <c r="B1133" s="6"/>
    </row>
    <row r="1134" spans="1:2" ht="14.25" customHeight="1">
      <c r="A1134" s="6"/>
      <c r="B1134" s="6"/>
    </row>
    <row r="1135" spans="1:2" ht="14.25" customHeight="1">
      <c r="A1135" s="6"/>
      <c r="B1135" s="6"/>
    </row>
    <row r="1136" spans="1:2" ht="14.25" customHeight="1">
      <c r="A1136" s="6"/>
      <c r="B1136" s="6"/>
    </row>
    <row r="1137" spans="1:2" ht="14.25" customHeight="1">
      <c r="A1137" s="6"/>
      <c r="B1137" s="6"/>
    </row>
    <row r="1138" spans="1:2" ht="14.25" customHeight="1">
      <c r="A1138" s="6"/>
      <c r="B1138" s="6"/>
    </row>
    <row r="1139" spans="1:2" ht="14.25" customHeight="1">
      <c r="A1139" s="6"/>
      <c r="B1139" s="6"/>
    </row>
    <row r="1140" spans="1:2" ht="14.25" customHeight="1">
      <c r="A1140" s="6"/>
      <c r="B1140" s="6"/>
    </row>
    <row r="1141" spans="1:2" ht="14.25" customHeight="1">
      <c r="A1141" s="6"/>
      <c r="B1141" s="6"/>
    </row>
    <row r="1142" spans="1:2" ht="14.25" customHeight="1">
      <c r="A1142" s="6"/>
      <c r="B1142" s="6"/>
    </row>
    <row r="1143" spans="1:2" ht="14.25" customHeight="1">
      <c r="A1143" s="6"/>
      <c r="B1143" s="6"/>
    </row>
    <row r="1144" spans="1:2" ht="14.25" customHeight="1">
      <c r="A1144" s="6"/>
      <c r="B1144" s="6"/>
    </row>
    <row r="1145" spans="1:2" ht="14.25" customHeight="1">
      <c r="A1145" s="6"/>
      <c r="B1145" s="6"/>
    </row>
    <row r="1146" spans="1:2" ht="14.25" customHeight="1">
      <c r="A1146" s="6"/>
      <c r="B1146" s="6"/>
    </row>
    <row r="1147" spans="1:2" ht="14.25" customHeight="1">
      <c r="A1147" s="6"/>
      <c r="B1147" s="6"/>
    </row>
    <row r="1148" spans="1:2" ht="14.25" customHeight="1">
      <c r="A1148" s="6"/>
      <c r="B1148" s="6"/>
    </row>
    <row r="1149" spans="1:2" ht="14.25" customHeight="1">
      <c r="A1149" s="6"/>
      <c r="B1149" s="6"/>
    </row>
    <row r="1150" spans="1:2" ht="14.25" customHeight="1">
      <c r="A1150" s="6"/>
      <c r="B1150" s="6"/>
    </row>
    <row r="1151" spans="1:2" ht="14.25" customHeight="1">
      <c r="A1151" s="6"/>
      <c r="B1151" s="6"/>
    </row>
    <row r="1152" spans="1:2" ht="14.25" customHeight="1">
      <c r="A1152" s="6"/>
      <c r="B1152" s="6"/>
    </row>
    <row r="1153" spans="1:2" ht="14.25" customHeight="1">
      <c r="A1153" s="6"/>
      <c r="B1153" s="6"/>
    </row>
    <row r="1154" spans="1:2" ht="14.25" customHeight="1">
      <c r="A1154" s="6"/>
      <c r="B1154" s="6"/>
    </row>
    <row r="1155" spans="1:2" ht="14.25" customHeight="1">
      <c r="A1155" s="6"/>
      <c r="B1155" s="6"/>
    </row>
    <row r="1156" spans="1:2" ht="14.25" customHeight="1">
      <c r="A1156" s="6"/>
      <c r="B1156" s="6"/>
    </row>
    <row r="1157" spans="1:2" ht="14.25" customHeight="1">
      <c r="A1157" s="6"/>
      <c r="B1157" s="6"/>
    </row>
    <row r="1158" spans="1:2" ht="14.25" customHeight="1">
      <c r="A1158" s="6"/>
      <c r="B1158" s="6"/>
    </row>
    <row r="1159" spans="1:2" ht="14.25" customHeight="1">
      <c r="A1159" s="6"/>
      <c r="B1159" s="6"/>
    </row>
    <row r="1160" spans="1:2" ht="14.25" customHeight="1">
      <c r="A1160" s="6"/>
      <c r="B1160" s="6"/>
    </row>
    <row r="1161" spans="1:2" ht="14.25" customHeight="1">
      <c r="A1161" s="6"/>
      <c r="B1161" s="6"/>
    </row>
    <row r="1162" spans="1:2" ht="14.25" customHeight="1">
      <c r="A1162" s="6"/>
      <c r="B1162" s="6"/>
    </row>
    <row r="1163" spans="1:2" ht="14.25" customHeight="1">
      <c r="A1163" s="6"/>
      <c r="B1163" s="6"/>
    </row>
    <row r="1164" spans="1:2" ht="14.25" customHeight="1">
      <c r="A1164" s="6"/>
      <c r="B1164" s="6"/>
    </row>
    <row r="1165" spans="1:2" ht="14.25" customHeight="1">
      <c r="A1165" s="6"/>
      <c r="B1165" s="6"/>
    </row>
    <row r="1166" spans="1:2" ht="14.25" customHeight="1">
      <c r="A1166" s="6"/>
      <c r="B1166" s="6"/>
    </row>
    <row r="1167" spans="1:2" ht="14.25" customHeight="1">
      <c r="A1167" s="6"/>
      <c r="B1167" s="6"/>
    </row>
    <row r="1168" spans="1:2" ht="14.25" customHeight="1">
      <c r="A1168" s="6"/>
      <c r="B1168" s="6"/>
    </row>
    <row r="1169" spans="1:2" ht="14.25" customHeight="1">
      <c r="A1169" s="6"/>
      <c r="B1169" s="6"/>
    </row>
    <row r="1170" spans="1:2" ht="14.25" customHeight="1">
      <c r="A1170" s="6"/>
      <c r="B1170" s="6"/>
    </row>
    <row r="1171" spans="1:2" ht="14.25" customHeight="1">
      <c r="A1171" s="6"/>
      <c r="B1171" s="6"/>
    </row>
    <row r="1172" spans="1:2" ht="14.25" customHeight="1">
      <c r="A1172" s="6"/>
      <c r="B1172" s="6"/>
    </row>
    <row r="1173" spans="1:2" ht="14.25" customHeight="1">
      <c r="A1173" s="6"/>
      <c r="B1173" s="6"/>
    </row>
    <row r="1174" spans="1:2" ht="14.25" customHeight="1">
      <c r="A1174" s="6"/>
      <c r="B1174" s="6"/>
    </row>
    <row r="1175" spans="1:2" ht="14.25" customHeight="1">
      <c r="A1175" s="6"/>
      <c r="B1175" s="6"/>
    </row>
    <row r="1176" spans="1:2" ht="14.25" customHeight="1">
      <c r="A1176" s="6"/>
      <c r="B1176" s="6"/>
    </row>
    <row r="1177" spans="1:2" ht="14.25" customHeight="1">
      <c r="A1177" s="6"/>
      <c r="B1177" s="6"/>
    </row>
    <row r="1178" spans="1:2" ht="14.25" customHeight="1">
      <c r="A1178" s="6"/>
      <c r="B1178" s="6"/>
    </row>
    <row r="1179" spans="1:2" ht="14.25" customHeight="1">
      <c r="A1179" s="6"/>
      <c r="B1179" s="6"/>
    </row>
    <row r="1180" spans="1:2" ht="14.25" customHeight="1">
      <c r="A1180" s="6"/>
      <c r="B1180" s="6"/>
    </row>
    <row r="1181" spans="1:2" ht="14.25" customHeight="1">
      <c r="A1181" s="6"/>
      <c r="B1181" s="6"/>
    </row>
    <row r="1182" spans="1:2" ht="14.25" customHeight="1">
      <c r="A1182" s="6"/>
      <c r="B1182" s="6"/>
    </row>
    <row r="1183" spans="1:2" ht="14.25" customHeight="1">
      <c r="A1183" s="6"/>
      <c r="B1183" s="6"/>
    </row>
    <row r="1184" spans="1:2" ht="14.25" customHeight="1">
      <c r="A1184" s="6"/>
      <c r="B1184" s="6"/>
    </row>
    <row r="1185" spans="1:2" ht="14.25" customHeight="1">
      <c r="A1185" s="6"/>
      <c r="B1185" s="6"/>
    </row>
    <row r="1186" spans="1:2" ht="14.25" customHeight="1">
      <c r="A1186" s="6"/>
      <c r="B1186" s="6"/>
    </row>
    <row r="1187" spans="1:2" ht="14.25" customHeight="1">
      <c r="A1187" s="6"/>
      <c r="B1187" s="6"/>
    </row>
    <row r="1188" spans="1:2" ht="14.25" customHeight="1">
      <c r="A1188" s="6"/>
      <c r="B1188" s="6"/>
    </row>
    <row r="1189" spans="1:2" ht="14.25" customHeight="1">
      <c r="A1189" s="6"/>
      <c r="B1189" s="6"/>
    </row>
    <row r="1190" spans="1:2" ht="14.25" customHeight="1">
      <c r="A1190" s="6"/>
      <c r="B1190" s="6"/>
    </row>
    <row r="1191" spans="1:2" ht="14.25" customHeight="1">
      <c r="A1191" s="6"/>
      <c r="B1191" s="6"/>
    </row>
    <row r="1192" spans="1:2" ht="14.25" customHeight="1">
      <c r="A1192" s="6"/>
      <c r="B1192" s="6"/>
    </row>
    <row r="1193" spans="1:2" ht="14.25" customHeight="1">
      <c r="A1193" s="6"/>
      <c r="B1193" s="6"/>
    </row>
    <row r="1194" spans="1:2" ht="14.25" customHeight="1">
      <c r="A1194" s="6"/>
      <c r="B1194" s="6"/>
    </row>
    <row r="1195" spans="1:2" ht="14.25" customHeight="1">
      <c r="A1195" s="6"/>
      <c r="B1195" s="6"/>
    </row>
    <row r="1196" spans="1:2" ht="14.25" customHeight="1">
      <c r="A1196" s="6"/>
      <c r="B1196" s="6"/>
    </row>
    <row r="1197" spans="1:2" ht="14.25" customHeight="1">
      <c r="A1197" s="6"/>
      <c r="B1197" s="6"/>
    </row>
    <row r="1198" spans="1:2" ht="14.25" customHeight="1">
      <c r="A1198" s="6"/>
      <c r="B1198" s="6"/>
    </row>
    <row r="1199" spans="1:2" ht="14.25" customHeight="1">
      <c r="A1199" s="6"/>
      <c r="B1199" s="6"/>
    </row>
    <row r="1200" spans="1:2" ht="14.25" customHeight="1">
      <c r="A1200" s="6"/>
      <c r="B1200" s="6"/>
    </row>
    <row r="1201" spans="1:2" ht="14.25" customHeight="1">
      <c r="A1201" s="6"/>
      <c r="B1201" s="6"/>
    </row>
    <row r="1202" spans="1:2" ht="14.25" customHeight="1">
      <c r="A1202" s="6"/>
      <c r="B1202" s="6"/>
    </row>
    <row r="1203" spans="1:2" ht="14.25" customHeight="1">
      <c r="A1203" s="6"/>
      <c r="B1203" s="6"/>
    </row>
    <row r="1204" spans="1:2" ht="14.25" customHeight="1">
      <c r="A1204" s="6"/>
      <c r="B1204" s="6"/>
    </row>
    <row r="1205" spans="1:2" ht="14.25" customHeight="1">
      <c r="A1205" s="6"/>
      <c r="B1205" s="6"/>
    </row>
    <row r="1206" spans="1:2" ht="14.25" customHeight="1">
      <c r="A1206" s="6"/>
      <c r="B1206" s="6"/>
    </row>
    <row r="1207" spans="1:2" ht="14.25" customHeight="1">
      <c r="A1207" s="6"/>
      <c r="B1207" s="6"/>
    </row>
    <row r="1208" spans="1:2" ht="14.25" customHeight="1">
      <c r="A1208" s="6"/>
      <c r="B1208" s="6"/>
    </row>
    <row r="1209" spans="1:2" ht="14.25" customHeight="1">
      <c r="A1209" s="6"/>
      <c r="B1209" s="6"/>
    </row>
    <row r="1210" spans="1:2" ht="14.25" customHeight="1">
      <c r="A1210" s="6"/>
      <c r="B1210" s="6"/>
    </row>
    <row r="1211" spans="1:2" ht="14.25" customHeight="1">
      <c r="A1211" s="6"/>
      <c r="B1211" s="6"/>
    </row>
    <row r="1212" spans="1:2" ht="14.25" customHeight="1">
      <c r="A1212" s="6"/>
      <c r="B1212" s="6"/>
    </row>
    <row r="1213" spans="1:2" ht="14.25" customHeight="1">
      <c r="A1213" s="6"/>
      <c r="B1213" s="6"/>
    </row>
    <row r="1214" spans="1:2" ht="14.25" customHeight="1">
      <c r="A1214" s="6"/>
      <c r="B1214" s="6"/>
    </row>
    <row r="1215" spans="1:2" ht="14.25" customHeight="1">
      <c r="A1215" s="6"/>
      <c r="B1215" s="6"/>
    </row>
    <row r="1216" spans="1:2" ht="14.25" customHeight="1">
      <c r="A1216" s="6"/>
      <c r="B1216" s="6"/>
    </row>
    <row r="1217" spans="1:2" ht="14.25" customHeight="1">
      <c r="A1217" s="6"/>
      <c r="B1217" s="6"/>
    </row>
    <row r="1218" spans="1:2" ht="14.25" customHeight="1">
      <c r="A1218" s="6"/>
      <c r="B1218" s="6"/>
    </row>
    <row r="1219" spans="1:2" ht="14.25" customHeight="1">
      <c r="A1219" s="6"/>
      <c r="B1219" s="6"/>
    </row>
    <row r="1220" spans="1:2" ht="14.25" customHeight="1">
      <c r="A1220" s="6"/>
      <c r="B1220" s="6"/>
    </row>
    <row r="1221" spans="1:2" ht="14.25" customHeight="1">
      <c r="A1221" s="6"/>
      <c r="B1221" s="6"/>
    </row>
    <row r="1222" spans="1:2" ht="14.25" customHeight="1">
      <c r="A1222" s="6"/>
      <c r="B1222" s="6"/>
    </row>
    <row r="1223" spans="1:2" ht="14.25" customHeight="1">
      <c r="A1223" s="6"/>
      <c r="B1223" s="6"/>
    </row>
    <row r="1224" spans="1:2" ht="14.25" customHeight="1">
      <c r="A1224" s="6"/>
      <c r="B1224" s="6"/>
    </row>
    <row r="1225" spans="1:2" ht="14.25" customHeight="1">
      <c r="A1225" s="6"/>
      <c r="B1225" s="6"/>
    </row>
    <row r="1226" spans="1:2" ht="14.25" customHeight="1">
      <c r="A1226" s="6"/>
      <c r="B1226" s="6"/>
    </row>
    <row r="1227" spans="1:2" ht="14.25" customHeight="1">
      <c r="A1227" s="6"/>
      <c r="B1227" s="6"/>
    </row>
    <row r="1228" spans="1:2" ht="14.25" customHeight="1">
      <c r="A1228" s="6"/>
      <c r="B1228" s="6"/>
    </row>
    <row r="1229" spans="1:2" ht="14.25" customHeight="1">
      <c r="A1229" s="6"/>
      <c r="B1229" s="6"/>
    </row>
    <row r="1230" spans="1:2" ht="14.25" customHeight="1">
      <c r="A1230" s="6"/>
      <c r="B1230" s="6"/>
    </row>
    <row r="1231" spans="1:2" ht="14.25" customHeight="1">
      <c r="A1231" s="6"/>
      <c r="B1231" s="6"/>
    </row>
    <row r="1232" spans="1:2" ht="14.25" customHeight="1">
      <c r="A1232" s="6"/>
      <c r="B1232" s="6"/>
    </row>
    <row r="1233" spans="1:2" ht="14.25" customHeight="1">
      <c r="A1233" s="6"/>
      <c r="B1233" s="6"/>
    </row>
    <row r="1234" spans="1:2" ht="14.25" customHeight="1">
      <c r="A1234" s="6"/>
      <c r="B1234" s="6"/>
    </row>
    <row r="1235" spans="1:2" ht="14.25" customHeight="1">
      <c r="A1235" s="6"/>
      <c r="B1235" s="6"/>
    </row>
    <row r="1236" spans="1:2" ht="14.25" customHeight="1">
      <c r="A1236" s="6"/>
      <c r="B1236" s="6"/>
    </row>
    <row r="1237" spans="1:2" ht="14.25" customHeight="1">
      <c r="A1237" s="6"/>
      <c r="B1237" s="6"/>
    </row>
    <row r="1238" spans="1:2" ht="14.25" customHeight="1">
      <c r="A1238" s="6"/>
      <c r="B1238" s="6"/>
    </row>
    <row r="1239" spans="1:2" ht="14.25" customHeight="1">
      <c r="A1239" s="6"/>
      <c r="B1239" s="6"/>
    </row>
    <row r="1240" spans="1:2" ht="14.25" customHeight="1">
      <c r="A1240" s="6"/>
      <c r="B1240" s="6"/>
    </row>
    <row r="1241" spans="1:2" ht="14.25" customHeight="1">
      <c r="A1241" s="6"/>
      <c r="B1241" s="6"/>
    </row>
    <row r="1242" spans="1:2" ht="14.25" customHeight="1">
      <c r="A1242" s="6"/>
      <c r="B1242" s="6"/>
    </row>
    <row r="1243" spans="1:2" ht="14.25" customHeight="1">
      <c r="A1243" s="6"/>
      <c r="B1243" s="6"/>
    </row>
    <row r="1244" spans="1:2" ht="14.25" customHeight="1">
      <c r="A1244" s="6"/>
      <c r="B1244" s="6"/>
    </row>
    <row r="1245" spans="1:2" ht="14.25" customHeight="1">
      <c r="A1245" s="6"/>
      <c r="B1245" s="6"/>
    </row>
    <row r="1246" spans="1:2" ht="14.25" customHeight="1">
      <c r="A1246" s="6"/>
      <c r="B1246" s="6"/>
    </row>
    <row r="1247" spans="1:2" ht="14.25" customHeight="1">
      <c r="A1247" s="6"/>
      <c r="B1247" s="6"/>
    </row>
    <row r="1248" spans="1:2" ht="14.25" customHeight="1">
      <c r="A1248" s="6"/>
      <c r="B1248" s="6"/>
    </row>
    <row r="1249" spans="1:2" ht="14.25" customHeight="1">
      <c r="A1249" s="6"/>
      <c r="B1249" s="6"/>
    </row>
    <row r="1250" spans="1:2" ht="14.25" customHeight="1">
      <c r="A1250" s="6"/>
      <c r="B1250" s="6"/>
    </row>
    <row r="1251" spans="1:2" ht="14.25" customHeight="1">
      <c r="A1251" s="6"/>
      <c r="B1251" s="6"/>
    </row>
    <row r="1252" spans="1:2" ht="14.25" customHeight="1">
      <c r="A1252" s="6"/>
      <c r="B1252" s="6"/>
    </row>
    <row r="1253" spans="1:2" ht="14.25" customHeight="1">
      <c r="A1253" s="6"/>
      <c r="B1253" s="6"/>
    </row>
    <row r="1254" spans="1:2" ht="14.25" customHeight="1">
      <c r="A1254" s="6"/>
      <c r="B1254" s="6"/>
    </row>
    <row r="1255" spans="1:2" ht="14.25" customHeight="1">
      <c r="A1255" s="6"/>
      <c r="B1255" s="6"/>
    </row>
    <row r="1256" spans="1:2" ht="14.25" customHeight="1">
      <c r="A1256" s="6"/>
      <c r="B1256" s="6"/>
    </row>
    <row r="1257" spans="1:2" ht="14.25" customHeight="1">
      <c r="A1257" s="6"/>
      <c r="B1257" s="6"/>
    </row>
    <row r="1258" spans="1:2" ht="14.25" customHeight="1">
      <c r="A1258" s="6"/>
      <c r="B1258" s="6"/>
    </row>
    <row r="1259" spans="1:2" ht="14.25" customHeight="1">
      <c r="A1259" s="6"/>
      <c r="B1259" s="6"/>
    </row>
    <row r="1260" spans="1:2" ht="14.25" customHeight="1">
      <c r="A1260" s="6"/>
      <c r="B1260" s="6"/>
    </row>
    <row r="1261" spans="1:2" ht="14.25" customHeight="1">
      <c r="A1261" s="6"/>
      <c r="B1261" s="6"/>
    </row>
    <row r="1262" spans="1:2" ht="14.25" customHeight="1">
      <c r="A1262" s="6"/>
      <c r="B1262" s="6"/>
    </row>
    <row r="1263" spans="1:2" ht="14.25" customHeight="1">
      <c r="A1263" s="6"/>
      <c r="B1263" s="6"/>
    </row>
    <row r="1264" spans="1:2" ht="14.25" customHeight="1">
      <c r="A1264" s="6"/>
      <c r="B1264" s="6"/>
    </row>
    <row r="1265" spans="1:2" ht="14.25" customHeight="1">
      <c r="A1265" s="6"/>
      <c r="B1265" s="6"/>
    </row>
    <row r="1266" spans="1:2" ht="14.25" customHeight="1">
      <c r="A1266" s="6"/>
      <c r="B1266" s="6"/>
    </row>
    <row r="1267" spans="1:2" ht="14.25" customHeight="1">
      <c r="A1267" s="6"/>
      <c r="B1267" s="6"/>
    </row>
    <row r="1268" spans="1:2" ht="14.25" customHeight="1">
      <c r="A1268" s="6"/>
      <c r="B1268" s="6"/>
    </row>
    <row r="1269" spans="1:2" ht="14.25" customHeight="1">
      <c r="A1269" s="6"/>
      <c r="B1269" s="6"/>
    </row>
    <row r="1270" spans="1:2" ht="14.25" customHeight="1">
      <c r="A1270" s="6"/>
      <c r="B1270" s="6"/>
    </row>
    <row r="1271" spans="1:2" ht="14.25" customHeight="1">
      <c r="A1271" s="6"/>
      <c r="B1271" s="6"/>
    </row>
    <row r="1272" spans="1:2" ht="14.25" customHeight="1">
      <c r="A1272" s="6"/>
      <c r="B1272" s="6"/>
    </row>
    <row r="1273" spans="1:2" ht="14.25" customHeight="1">
      <c r="A1273" s="6"/>
      <c r="B1273" s="6"/>
    </row>
    <row r="1274" spans="1:2" ht="14.25" customHeight="1">
      <c r="A1274" s="6"/>
      <c r="B1274" s="6"/>
    </row>
    <row r="1275" spans="1:2" ht="14.25" customHeight="1">
      <c r="A1275" s="6"/>
      <c r="B1275" s="6"/>
    </row>
    <row r="1276" spans="1:2" ht="14.25" customHeight="1">
      <c r="A1276" s="6"/>
      <c r="B1276" s="6"/>
    </row>
    <row r="1277" spans="1:2" ht="14.25" customHeight="1">
      <c r="A1277" s="6"/>
      <c r="B1277" s="6"/>
    </row>
    <row r="1278" spans="1:2" ht="14.25" customHeight="1">
      <c r="A1278" s="6"/>
      <c r="B1278" s="6"/>
    </row>
    <row r="1279" spans="1:2" ht="14.25" customHeight="1">
      <c r="A1279" s="6"/>
      <c r="B1279" s="6"/>
    </row>
    <row r="1280" spans="1:2" ht="14.25" customHeight="1">
      <c r="A1280" s="6"/>
      <c r="B1280" s="6"/>
    </row>
    <row r="1281" spans="1:2" ht="14.25" customHeight="1">
      <c r="A1281" s="6"/>
      <c r="B1281" s="6"/>
    </row>
    <row r="1282" spans="1:2" ht="14.25" customHeight="1">
      <c r="A1282" s="6"/>
      <c r="B1282" s="6"/>
    </row>
    <row r="1283" spans="1:2" ht="14.25" customHeight="1">
      <c r="A1283" s="6"/>
      <c r="B1283" s="6"/>
    </row>
    <row r="1284" spans="1:2" ht="14.25" customHeight="1">
      <c r="A1284" s="6"/>
      <c r="B1284" s="6"/>
    </row>
    <row r="1285" spans="1:2" ht="14.25" customHeight="1">
      <c r="A1285" s="6"/>
      <c r="B1285" s="6"/>
    </row>
    <row r="1286" spans="1:2" ht="14.25" customHeight="1">
      <c r="A1286" s="6"/>
      <c r="B1286" s="6"/>
    </row>
    <row r="1287" spans="1:2" ht="14.25" customHeight="1">
      <c r="A1287" s="6"/>
      <c r="B1287" s="6"/>
    </row>
    <row r="1288" spans="1:2" ht="14.25" customHeight="1">
      <c r="A1288" s="6"/>
      <c r="B1288" s="6"/>
    </row>
    <row r="1289" spans="1:2" ht="14.25" customHeight="1">
      <c r="A1289" s="6"/>
      <c r="B1289" s="6"/>
    </row>
    <row r="1290" spans="1:2" ht="14.25" customHeight="1">
      <c r="A1290" s="6"/>
      <c r="B1290" s="6"/>
    </row>
    <row r="1291" spans="1:2" ht="14.25" customHeight="1">
      <c r="A1291" s="6"/>
      <c r="B1291" s="6"/>
    </row>
    <row r="1292" spans="1:2" ht="14.25" customHeight="1">
      <c r="A1292" s="6"/>
      <c r="B1292" s="6"/>
    </row>
    <row r="1293" spans="1:2" ht="14.25" customHeight="1">
      <c r="A1293" s="6"/>
      <c r="B1293" s="6"/>
    </row>
    <row r="1294" spans="1:2" ht="14.25" customHeight="1">
      <c r="A1294" s="6"/>
      <c r="B1294" s="6"/>
    </row>
    <row r="1295" spans="1:2" ht="14.25" customHeight="1">
      <c r="A1295" s="6"/>
      <c r="B1295" s="6"/>
    </row>
    <row r="1296" spans="1:2" ht="14.25" customHeight="1">
      <c r="A1296" s="6"/>
      <c r="B1296" s="6"/>
    </row>
    <row r="1297" spans="1:2" ht="14.25" customHeight="1">
      <c r="A1297" s="6"/>
      <c r="B1297" s="6"/>
    </row>
    <row r="1298" spans="1:2" ht="14.25" customHeight="1">
      <c r="A1298" s="6"/>
      <c r="B1298" s="6"/>
    </row>
    <row r="1299" spans="1:2" ht="14.25" customHeight="1">
      <c r="A1299" s="6"/>
      <c r="B1299" s="6"/>
    </row>
    <row r="1300" spans="1:2" ht="14.25" customHeight="1">
      <c r="A1300" s="6"/>
      <c r="B1300" s="6"/>
    </row>
    <row r="1301" spans="1:2" ht="14.25" customHeight="1">
      <c r="A1301" s="6"/>
      <c r="B1301" s="6"/>
    </row>
    <row r="1302" spans="1:2" ht="14.25" customHeight="1">
      <c r="A1302" s="6"/>
      <c r="B1302" s="6"/>
    </row>
    <row r="1303" spans="1:2" ht="14.25" customHeight="1">
      <c r="A1303" s="6"/>
      <c r="B1303" s="6"/>
    </row>
    <row r="1304" spans="1:2" ht="14.25" customHeight="1">
      <c r="A1304" s="6"/>
      <c r="B1304" s="6"/>
    </row>
    <row r="1305" spans="1:2" ht="14.25" customHeight="1">
      <c r="A1305" s="6"/>
      <c r="B1305" s="6"/>
    </row>
    <row r="1306" spans="1:2" ht="14.25" customHeight="1">
      <c r="A1306" s="6"/>
      <c r="B1306" s="6"/>
    </row>
    <row r="1307" spans="1:2" ht="14.25" customHeight="1">
      <c r="A1307" s="6"/>
      <c r="B1307" s="6"/>
    </row>
    <row r="1308" spans="1:2" ht="14.25" customHeight="1">
      <c r="A1308" s="6"/>
      <c r="B1308" s="6"/>
    </row>
    <row r="1309" spans="1:2" ht="14.25" customHeight="1">
      <c r="A1309" s="6"/>
      <c r="B1309" s="6"/>
    </row>
    <row r="1310" spans="1:2" ht="14.25" customHeight="1">
      <c r="A1310" s="6"/>
      <c r="B1310" s="6"/>
    </row>
    <row r="1311" spans="1:2" ht="14.25" customHeight="1">
      <c r="A1311" s="6"/>
      <c r="B1311" s="6"/>
    </row>
    <row r="1312" spans="1:2" ht="14.25" customHeight="1">
      <c r="A1312" s="6"/>
      <c r="B1312" s="6"/>
    </row>
    <row r="1313" spans="1:2" ht="14.25" customHeight="1">
      <c r="A1313" s="6"/>
      <c r="B1313" s="6"/>
    </row>
    <row r="1314" spans="1:2" ht="14.25" customHeight="1">
      <c r="A1314" s="6"/>
      <c r="B1314" s="6"/>
    </row>
    <row r="1315" spans="1:2" ht="14.25" customHeight="1">
      <c r="A1315" s="6"/>
      <c r="B1315" s="6"/>
    </row>
    <row r="1316" spans="1:2" ht="14.25" customHeight="1">
      <c r="A1316" s="6"/>
      <c r="B1316" s="6"/>
    </row>
    <row r="1317" spans="1:2" ht="14.25" customHeight="1">
      <c r="A1317" s="6"/>
      <c r="B1317" s="6"/>
    </row>
    <row r="1318" spans="1:2" ht="14.25" customHeight="1">
      <c r="A1318" s="6"/>
      <c r="B1318" s="6"/>
    </row>
    <row r="1319" spans="1:2" ht="14.25" customHeight="1">
      <c r="A1319" s="6"/>
      <c r="B1319" s="6"/>
    </row>
    <row r="1320" spans="1:2" ht="14.25" customHeight="1">
      <c r="A1320" s="6"/>
      <c r="B1320" s="6"/>
    </row>
    <row r="1321" spans="1:2" ht="14.25" customHeight="1">
      <c r="A1321" s="6"/>
      <c r="B1321" s="6"/>
    </row>
    <row r="1322" spans="1:2" ht="14.25" customHeight="1">
      <c r="A1322" s="6"/>
      <c r="B1322" s="6"/>
    </row>
    <row r="1323" spans="1:2" ht="14.25" customHeight="1">
      <c r="A1323" s="6"/>
      <c r="B1323" s="6"/>
    </row>
    <row r="1324" spans="1:2" ht="14.25" customHeight="1">
      <c r="A1324" s="6"/>
      <c r="B1324" s="6"/>
    </row>
    <row r="1325" spans="1:2" ht="14.25" customHeight="1">
      <c r="A1325" s="6"/>
      <c r="B1325" s="6"/>
    </row>
    <row r="1326" spans="1:2" ht="14.25" customHeight="1">
      <c r="A1326" s="6"/>
      <c r="B1326" s="6"/>
    </row>
    <row r="1327" spans="1:2" ht="14.25" customHeight="1">
      <c r="A1327" s="6"/>
      <c r="B1327" s="6"/>
    </row>
    <row r="1328" spans="1:2" ht="14.25" customHeight="1">
      <c r="A1328" s="6"/>
      <c r="B1328" s="6"/>
    </row>
    <row r="1329" spans="1:2" ht="14.25" customHeight="1">
      <c r="A1329" s="6"/>
      <c r="B1329" s="6"/>
    </row>
    <row r="1330" spans="1:2" ht="14.25" customHeight="1">
      <c r="A1330" s="6"/>
      <c r="B1330" s="6"/>
    </row>
    <row r="1331" spans="1:2" ht="14.25" customHeight="1">
      <c r="A1331" s="6"/>
      <c r="B1331" s="6"/>
    </row>
    <row r="1332" spans="1:2" ht="14.25" customHeight="1">
      <c r="A1332" s="6"/>
      <c r="B1332" s="6"/>
    </row>
    <row r="1333" spans="1:2" ht="14.25" customHeight="1">
      <c r="A1333" s="6"/>
      <c r="B1333" s="6"/>
    </row>
    <row r="1334" spans="1:2" ht="14.25" customHeight="1">
      <c r="A1334" s="6"/>
      <c r="B1334" s="6"/>
    </row>
    <row r="1335" spans="1:2" ht="14.25" customHeight="1">
      <c r="A1335" s="6"/>
      <c r="B1335" s="6"/>
    </row>
    <row r="1336" spans="1:2" ht="14.25" customHeight="1">
      <c r="A1336" s="6"/>
      <c r="B1336" s="6"/>
    </row>
    <row r="1337" spans="1:2" ht="14.25" customHeight="1">
      <c r="A1337" s="6"/>
      <c r="B1337" s="6"/>
    </row>
    <row r="1338" spans="1:2" ht="14.25" customHeight="1">
      <c r="A1338" s="6"/>
      <c r="B1338" s="6"/>
    </row>
    <row r="1339" spans="1:2" ht="14.25" customHeight="1">
      <c r="A1339" s="6"/>
      <c r="B1339" s="6"/>
    </row>
    <row r="1340" spans="1:2" ht="14.25" customHeight="1">
      <c r="A1340" s="6"/>
      <c r="B1340" s="6"/>
    </row>
    <row r="1341" spans="1:2" ht="14.25" customHeight="1">
      <c r="A1341" s="6"/>
      <c r="B1341" s="6"/>
    </row>
    <row r="1342" spans="1:2" ht="14.25" customHeight="1">
      <c r="A1342" s="6"/>
      <c r="B1342" s="6"/>
    </row>
    <row r="1343" spans="1:2" ht="14.25" customHeight="1">
      <c r="A1343" s="6"/>
      <c r="B1343" s="6"/>
    </row>
    <row r="1344" spans="1:2" ht="14.25" customHeight="1">
      <c r="A1344" s="6"/>
      <c r="B1344" s="6"/>
    </row>
    <row r="1345" spans="1:2" ht="14.25" customHeight="1">
      <c r="A1345" s="6"/>
      <c r="B1345" s="6"/>
    </row>
    <row r="1346" spans="1:2" ht="14.25" customHeight="1">
      <c r="A1346" s="6"/>
      <c r="B1346" s="6"/>
    </row>
    <row r="1347" spans="1:2" ht="14.25" customHeight="1">
      <c r="A1347" s="6"/>
      <c r="B1347" s="6"/>
    </row>
    <row r="1348" spans="1:2" ht="14.25" customHeight="1">
      <c r="A1348" s="6"/>
      <c r="B1348" s="6"/>
    </row>
    <row r="1349" spans="1:2" ht="14.25" customHeight="1">
      <c r="A1349" s="6"/>
      <c r="B1349" s="6"/>
    </row>
    <row r="1350" spans="1:2" ht="14.25" customHeight="1">
      <c r="A1350" s="6"/>
      <c r="B1350" s="6"/>
    </row>
    <row r="1351" spans="1:2" ht="14.25" customHeight="1">
      <c r="A1351" s="6"/>
      <c r="B1351" s="6"/>
    </row>
    <row r="1352" spans="1:2" ht="14.25" customHeight="1">
      <c r="A1352" s="6"/>
      <c r="B1352" s="6"/>
    </row>
    <row r="1353" spans="1:2" ht="14.25" customHeight="1">
      <c r="A1353" s="6"/>
      <c r="B1353" s="6"/>
    </row>
    <row r="1354" spans="1:2" ht="14.25" customHeight="1">
      <c r="A1354" s="6"/>
      <c r="B1354" s="6"/>
    </row>
    <row r="1355" spans="1:2" ht="14.25" customHeight="1">
      <c r="A1355" s="6"/>
      <c r="B1355" s="6"/>
    </row>
    <row r="1356" spans="1:2" ht="14.25" customHeight="1">
      <c r="A1356" s="6"/>
      <c r="B1356" s="6"/>
    </row>
    <row r="1357" spans="1:2" ht="14.25" customHeight="1">
      <c r="A1357" s="6"/>
      <c r="B1357" s="6"/>
    </row>
    <row r="1358" spans="1:2" ht="14.25" customHeight="1">
      <c r="A1358" s="6"/>
      <c r="B1358" s="6"/>
    </row>
    <row r="1359" spans="1:2" ht="14.25" customHeight="1">
      <c r="A1359" s="6"/>
      <c r="B1359" s="6"/>
    </row>
    <row r="1360" spans="1:2" ht="14.25" customHeight="1">
      <c r="A1360" s="6"/>
      <c r="B1360" s="6"/>
    </row>
    <row r="1361" spans="1:2" ht="14.25" customHeight="1">
      <c r="A1361" s="6"/>
      <c r="B1361" s="6"/>
    </row>
    <row r="1362" spans="1:2" ht="14.25" customHeight="1">
      <c r="A1362" s="6"/>
      <c r="B1362" s="6"/>
    </row>
    <row r="1363" spans="1:2" ht="14.25" customHeight="1">
      <c r="A1363" s="6"/>
      <c r="B1363" s="6"/>
    </row>
    <row r="1364" spans="1:2" ht="14.25" customHeight="1">
      <c r="A1364" s="6"/>
      <c r="B1364" s="6"/>
    </row>
    <row r="1365" spans="1:2" ht="14.25" customHeight="1">
      <c r="A1365" s="6"/>
      <c r="B1365" s="6"/>
    </row>
    <row r="1366" spans="1:2" ht="14.25" customHeight="1">
      <c r="A1366" s="6"/>
      <c r="B1366" s="6"/>
    </row>
    <row r="1367" spans="1:2" ht="14.25" customHeight="1">
      <c r="A1367" s="6"/>
      <c r="B1367" s="6"/>
    </row>
    <row r="1368" spans="1:2" ht="14.25" customHeight="1">
      <c r="A1368" s="6"/>
      <c r="B1368" s="6"/>
    </row>
    <row r="1369" spans="1:2" ht="14.25" customHeight="1">
      <c r="A1369" s="6"/>
      <c r="B1369" s="6"/>
    </row>
    <row r="1370" spans="1:2" ht="14.25" customHeight="1">
      <c r="A1370" s="6"/>
      <c r="B1370" s="6"/>
    </row>
    <row r="1371" spans="1:2" ht="14.25" customHeight="1">
      <c r="A1371" s="6"/>
      <c r="B1371" s="6"/>
    </row>
    <row r="1372" spans="1:2" ht="14.25" customHeight="1">
      <c r="A1372" s="6"/>
      <c r="B1372" s="6"/>
    </row>
    <row r="1373" spans="1:2" ht="14.25" customHeight="1">
      <c r="A1373" s="6"/>
      <c r="B1373" s="6"/>
    </row>
    <row r="1374" spans="1:2" ht="14.25" customHeight="1">
      <c r="A1374" s="6"/>
      <c r="B1374" s="6"/>
    </row>
    <row r="1375" spans="1:2" ht="14.25" customHeight="1">
      <c r="A1375" s="6"/>
      <c r="B1375" s="6"/>
    </row>
    <row r="1376" spans="1:2" ht="14.25" customHeight="1">
      <c r="A1376" s="6"/>
      <c r="B1376" s="6"/>
    </row>
    <row r="1377" spans="1:2" ht="14.25" customHeight="1">
      <c r="A1377" s="6"/>
      <c r="B1377" s="6"/>
    </row>
    <row r="1378" spans="1:2" ht="14.25" customHeight="1">
      <c r="A1378" s="6"/>
      <c r="B1378" s="6"/>
    </row>
    <row r="1379" spans="1:2" ht="14.25" customHeight="1">
      <c r="A1379" s="6"/>
      <c r="B1379" s="6"/>
    </row>
    <row r="1380" spans="1:2" ht="14.25" customHeight="1">
      <c r="A1380" s="6"/>
      <c r="B1380" s="6"/>
    </row>
    <row r="1381" spans="1:2" ht="14.25" customHeight="1">
      <c r="A1381" s="6"/>
      <c r="B1381" s="6"/>
    </row>
    <row r="1382" spans="1:2" ht="14.25" customHeight="1">
      <c r="A1382" s="6"/>
      <c r="B1382" s="6"/>
    </row>
    <row r="1383" spans="1:2" ht="14.25" customHeight="1">
      <c r="A1383" s="6"/>
      <c r="B1383" s="6"/>
    </row>
    <row r="1384" spans="1:2" ht="14.25" customHeight="1">
      <c r="A1384" s="6"/>
      <c r="B1384" s="6"/>
    </row>
    <row r="1385" spans="1:2" ht="14.25" customHeight="1">
      <c r="A1385" s="6"/>
      <c r="B1385" s="6"/>
    </row>
    <row r="1386" spans="1:2" ht="14.25" customHeight="1">
      <c r="A1386" s="6"/>
      <c r="B1386" s="6"/>
    </row>
    <row r="1387" spans="1:2" ht="14.25" customHeight="1">
      <c r="A1387" s="6"/>
      <c r="B1387" s="6"/>
    </row>
    <row r="1388" spans="1:2" ht="14.25" customHeight="1">
      <c r="A1388" s="6"/>
      <c r="B1388" s="6"/>
    </row>
    <row r="1389" spans="1:2" ht="14.25" customHeight="1">
      <c r="A1389" s="6"/>
      <c r="B1389" s="6"/>
    </row>
    <row r="1390" spans="1:2" ht="14.25" customHeight="1">
      <c r="A1390" s="6"/>
      <c r="B1390" s="6"/>
    </row>
    <row r="1391" spans="1:2" ht="14.25" customHeight="1">
      <c r="A1391" s="6"/>
      <c r="B1391" s="6"/>
    </row>
    <row r="1392" spans="1:2" ht="14.25" customHeight="1">
      <c r="A1392" s="6"/>
      <c r="B1392" s="6"/>
    </row>
    <row r="1393" spans="1:2" ht="14.25" customHeight="1">
      <c r="A1393" s="6"/>
      <c r="B1393" s="6"/>
    </row>
    <row r="1394" spans="1:2" ht="14.25" customHeight="1">
      <c r="A1394" s="6"/>
      <c r="B1394" s="6"/>
    </row>
    <row r="1395" spans="1:2" ht="14.25" customHeight="1">
      <c r="A1395" s="6"/>
      <c r="B1395" s="6"/>
    </row>
    <row r="1396" spans="1:2" ht="14.25" customHeight="1">
      <c r="A1396" s="6"/>
      <c r="B1396" s="6"/>
    </row>
    <row r="1397" spans="1:2" ht="14.25" customHeight="1">
      <c r="A1397" s="6"/>
      <c r="B1397" s="6"/>
    </row>
    <row r="1398" spans="1:2" ht="14.25" customHeight="1">
      <c r="A1398" s="6"/>
      <c r="B1398" s="6"/>
    </row>
    <row r="1399" spans="1:2" ht="14.25" customHeight="1">
      <c r="A1399" s="6"/>
      <c r="B1399" s="6"/>
    </row>
    <row r="1400" spans="1:2" ht="14.25" customHeight="1">
      <c r="A1400" s="6"/>
      <c r="B1400" s="6"/>
    </row>
    <row r="1401" spans="1:2" ht="14.25" customHeight="1">
      <c r="A1401" s="6"/>
      <c r="B1401" s="6"/>
    </row>
    <row r="1402" spans="1:2" ht="14.25" customHeight="1">
      <c r="A1402" s="6"/>
      <c r="B1402" s="6"/>
    </row>
    <row r="1403" spans="1:2" ht="14.25" customHeight="1">
      <c r="A1403" s="6"/>
      <c r="B1403" s="6"/>
    </row>
    <row r="1404" spans="1:2" ht="14.25" customHeight="1">
      <c r="A1404" s="6"/>
      <c r="B1404" s="6"/>
    </row>
    <row r="1405" spans="1:2" ht="14.25" customHeight="1">
      <c r="A1405" s="6"/>
      <c r="B1405" s="6"/>
    </row>
    <row r="1406" spans="1:2" ht="14.25" customHeight="1">
      <c r="A1406" s="6"/>
      <c r="B1406" s="6"/>
    </row>
    <row r="1407" spans="1:2" ht="14.25" customHeight="1">
      <c r="A1407" s="6"/>
      <c r="B1407" s="6"/>
    </row>
    <row r="1408" spans="1:2" ht="14.25" customHeight="1">
      <c r="A1408" s="6"/>
      <c r="B1408" s="6"/>
    </row>
    <row r="1409" spans="1:2" ht="14.25" customHeight="1">
      <c r="A1409" s="6"/>
      <c r="B1409" s="6"/>
    </row>
    <row r="1410" spans="1:2" ht="14.25" customHeight="1">
      <c r="A1410" s="6"/>
      <c r="B1410" s="6"/>
    </row>
    <row r="1411" spans="1:2" ht="14.25" customHeight="1">
      <c r="A1411" s="6"/>
      <c r="B1411" s="6"/>
    </row>
    <row r="1412" spans="1:2" ht="14.25" customHeight="1">
      <c r="A1412" s="6"/>
      <c r="B1412" s="6"/>
    </row>
    <row r="1413" spans="1:2" ht="14.25" customHeight="1">
      <c r="A1413" s="6"/>
      <c r="B1413" s="6"/>
    </row>
    <row r="1414" spans="1:2" ht="14.25" customHeight="1">
      <c r="A1414" s="6"/>
      <c r="B1414" s="6"/>
    </row>
    <row r="1415" spans="1:2" ht="14.25" customHeight="1">
      <c r="A1415" s="6"/>
      <c r="B1415" s="6"/>
    </row>
    <row r="1416" spans="1:2" ht="14.25" customHeight="1">
      <c r="A1416" s="6"/>
      <c r="B1416" s="6"/>
    </row>
    <row r="1417" spans="1:2" ht="14.25" customHeight="1">
      <c r="A1417" s="6"/>
      <c r="B1417" s="6"/>
    </row>
    <row r="1418" spans="1:2" ht="14.25" customHeight="1">
      <c r="A1418" s="6"/>
      <c r="B1418" s="6"/>
    </row>
    <row r="1419" spans="1:2" ht="14.25" customHeight="1">
      <c r="A1419" s="6"/>
      <c r="B1419" s="6"/>
    </row>
    <row r="1420" spans="1:2" ht="14.25" customHeight="1">
      <c r="A1420" s="6"/>
      <c r="B1420" s="6"/>
    </row>
    <row r="1421" spans="1:2" ht="14.25" customHeight="1">
      <c r="A1421" s="6"/>
      <c r="B1421" s="6"/>
    </row>
    <row r="1422" spans="1:2" ht="14.25" customHeight="1">
      <c r="A1422" s="6"/>
      <c r="B1422" s="6"/>
    </row>
    <row r="1423" spans="1:2" ht="14.25" customHeight="1">
      <c r="A1423" s="6"/>
      <c r="B1423" s="6"/>
    </row>
    <row r="1424" spans="1:2" ht="14.25" customHeight="1">
      <c r="A1424" s="6"/>
      <c r="B1424" s="6"/>
    </row>
    <row r="1425" spans="1:2" ht="14.25" customHeight="1">
      <c r="A1425" s="6"/>
      <c r="B1425" s="6"/>
    </row>
    <row r="1426" spans="1:2" ht="14.25" customHeight="1">
      <c r="A1426" s="6"/>
      <c r="B1426" s="6"/>
    </row>
    <row r="1427" spans="1:2" ht="14.25" customHeight="1">
      <c r="A1427" s="6"/>
      <c r="B1427" s="6"/>
    </row>
    <row r="1428" spans="1:2" ht="14.25" customHeight="1">
      <c r="A1428" s="6"/>
      <c r="B1428" s="6"/>
    </row>
    <row r="1429" spans="1:2" ht="14.25" customHeight="1">
      <c r="A1429" s="6"/>
      <c r="B1429" s="6"/>
    </row>
    <row r="1430" spans="1:2" ht="14.25" customHeight="1">
      <c r="A1430" s="6"/>
      <c r="B1430" s="6"/>
    </row>
    <row r="1431" spans="1:2" ht="14.25" customHeight="1">
      <c r="A1431" s="6"/>
      <c r="B1431" s="6"/>
    </row>
    <row r="1432" spans="1:2" ht="14.25" customHeight="1">
      <c r="A1432" s="6"/>
      <c r="B1432" s="6"/>
    </row>
    <row r="1433" spans="1:2" ht="14.25" customHeight="1">
      <c r="A1433" s="6"/>
      <c r="B1433" s="6"/>
    </row>
    <row r="1434" spans="1:2" ht="14.25" customHeight="1">
      <c r="A1434" s="6"/>
      <c r="B1434" s="6"/>
    </row>
    <row r="1435" spans="1:2" ht="14.25" customHeight="1">
      <c r="A1435" s="6"/>
      <c r="B1435" s="6"/>
    </row>
    <row r="1436" spans="1:2" ht="14.25" customHeight="1">
      <c r="A1436" s="6"/>
      <c r="B1436" s="6"/>
    </row>
    <row r="1437" spans="1:2" ht="14.25" customHeight="1">
      <c r="A1437" s="6"/>
      <c r="B1437" s="6"/>
    </row>
    <row r="1438" spans="1:2" ht="14.25" customHeight="1">
      <c r="A1438" s="6"/>
      <c r="B1438" s="6"/>
    </row>
    <row r="1439" spans="1:2" ht="14.25" customHeight="1">
      <c r="A1439" s="6"/>
      <c r="B1439" s="6"/>
    </row>
    <row r="1440" spans="1:2" ht="14.25" customHeight="1">
      <c r="A1440" s="6"/>
      <c r="B1440" s="6"/>
    </row>
    <row r="1441" spans="1:2" ht="14.25" customHeight="1">
      <c r="A1441" s="6"/>
      <c r="B1441" s="6"/>
    </row>
    <row r="1442" spans="1:2" ht="14.25" customHeight="1">
      <c r="A1442" s="6"/>
      <c r="B1442" s="6"/>
    </row>
    <row r="1443" spans="1:2" ht="14.25" customHeight="1">
      <c r="A1443" s="6"/>
      <c r="B1443" s="6"/>
    </row>
    <row r="1444" spans="1:2" ht="14.25" customHeight="1">
      <c r="A1444" s="6"/>
      <c r="B1444" s="6"/>
    </row>
    <row r="1445" spans="1:2" ht="14.25" customHeight="1">
      <c r="A1445" s="6"/>
      <c r="B1445" s="6"/>
    </row>
    <row r="1446" spans="1:2" ht="14.25" customHeight="1">
      <c r="A1446" s="6"/>
      <c r="B1446" s="6"/>
    </row>
    <row r="1447" spans="1:2" ht="14.25" customHeight="1">
      <c r="A1447" s="6"/>
      <c r="B1447" s="6"/>
    </row>
    <row r="1448" spans="1:2" ht="14.25" customHeight="1">
      <c r="A1448" s="6"/>
      <c r="B1448" s="6"/>
    </row>
    <row r="1449" spans="1:2" ht="14.25" customHeight="1">
      <c r="A1449" s="6"/>
      <c r="B1449" s="6"/>
    </row>
    <row r="1450" spans="1:2" ht="14.25" customHeight="1">
      <c r="A1450" s="6"/>
      <c r="B1450" s="6"/>
    </row>
    <row r="1451" spans="1:2" ht="14.25" customHeight="1">
      <c r="A1451" s="6"/>
      <c r="B1451" s="6"/>
    </row>
    <row r="1452" spans="1:2" ht="14.25" customHeight="1">
      <c r="A1452" s="6"/>
      <c r="B1452" s="6"/>
    </row>
    <row r="1453" spans="1:2" ht="14.25" customHeight="1">
      <c r="A1453" s="6"/>
      <c r="B1453" s="6"/>
    </row>
    <row r="1454" spans="1:2" ht="14.25" customHeight="1">
      <c r="A1454" s="6"/>
      <c r="B1454" s="6"/>
    </row>
    <row r="1455" spans="1:2" ht="14.25" customHeight="1">
      <c r="A1455" s="6"/>
      <c r="B1455" s="6"/>
    </row>
    <row r="1456" spans="1:2" ht="14.25" customHeight="1">
      <c r="A1456" s="6"/>
      <c r="B1456" s="6"/>
    </row>
    <row r="1457" spans="1:2" ht="14.25" customHeight="1">
      <c r="A1457" s="6"/>
      <c r="B1457" s="6"/>
    </row>
    <row r="1458" spans="1:2" ht="14.25" customHeight="1">
      <c r="A1458" s="6"/>
      <c r="B1458" s="6"/>
    </row>
    <row r="1459" spans="1:2" ht="14.25" customHeight="1">
      <c r="A1459" s="6"/>
      <c r="B1459" s="6"/>
    </row>
    <row r="1460" spans="1:2" ht="14.25" customHeight="1">
      <c r="A1460" s="6"/>
      <c r="B1460" s="6"/>
    </row>
    <row r="1461" spans="1:2" ht="14.25" customHeight="1">
      <c r="A1461" s="6"/>
      <c r="B1461" s="6"/>
    </row>
    <row r="1462" spans="1:2" ht="14.25" customHeight="1">
      <c r="A1462" s="6"/>
      <c r="B1462" s="6"/>
    </row>
    <row r="1463" spans="1:2" ht="14.25" customHeight="1">
      <c r="A1463" s="6"/>
      <c r="B1463" s="6"/>
    </row>
    <row r="1464" spans="1:2" ht="14.25" customHeight="1">
      <c r="A1464" s="6"/>
      <c r="B1464" s="6"/>
    </row>
    <row r="1465" spans="1:2" ht="14.25" customHeight="1">
      <c r="A1465" s="6"/>
      <c r="B1465" s="6"/>
    </row>
    <row r="1466" spans="1:2" ht="14.25" customHeight="1">
      <c r="A1466" s="6"/>
      <c r="B1466" s="6"/>
    </row>
    <row r="1467" spans="1:2" ht="14.25" customHeight="1">
      <c r="A1467" s="6"/>
      <c r="B1467" s="6"/>
    </row>
    <row r="1468" spans="1:2" ht="14.25" customHeight="1">
      <c r="A1468" s="6"/>
      <c r="B1468" s="6"/>
    </row>
    <row r="1469" spans="1:2" ht="14.25" customHeight="1">
      <c r="A1469" s="6"/>
      <c r="B1469" s="6"/>
    </row>
    <row r="1470" spans="1:2" ht="14.25" customHeight="1">
      <c r="A1470" s="6"/>
      <c r="B1470" s="6"/>
    </row>
    <row r="1471" spans="1:2" ht="14.25" customHeight="1">
      <c r="A1471" s="6"/>
      <c r="B1471" s="6"/>
    </row>
    <row r="1472" spans="1:2" ht="14.25" customHeight="1">
      <c r="A1472" s="6"/>
      <c r="B1472" s="6"/>
    </row>
    <row r="1473" spans="1:2" ht="14.25" customHeight="1">
      <c r="A1473" s="6"/>
      <c r="B1473" s="6"/>
    </row>
    <row r="1474" spans="1:2" ht="14.25" customHeight="1">
      <c r="A1474" s="6"/>
      <c r="B1474" s="6"/>
    </row>
    <row r="1475" spans="1:2" ht="14.25" customHeight="1">
      <c r="A1475" s="6"/>
      <c r="B1475" s="6"/>
    </row>
    <row r="1476" spans="1:2" ht="14.25" customHeight="1">
      <c r="A1476" s="6"/>
      <c r="B1476" s="6"/>
    </row>
    <row r="1477" spans="1:2" ht="14.25" customHeight="1">
      <c r="A1477" s="6"/>
      <c r="B1477" s="6"/>
    </row>
    <row r="1478" spans="1:2" ht="14.25" customHeight="1">
      <c r="A1478" s="6"/>
      <c r="B1478" s="6"/>
    </row>
    <row r="1479" spans="1:2" ht="14.25" customHeight="1">
      <c r="A1479" s="6"/>
      <c r="B1479" s="6"/>
    </row>
    <row r="1480" spans="1:2" ht="14.25" customHeight="1">
      <c r="A1480" s="6"/>
      <c r="B1480" s="6"/>
    </row>
    <row r="1481" spans="1:2" ht="14.25" customHeight="1">
      <c r="A1481" s="6"/>
      <c r="B1481" s="6"/>
    </row>
    <row r="1482" spans="1:2" ht="14.25" customHeight="1">
      <c r="A1482" s="6"/>
      <c r="B1482" s="6"/>
    </row>
    <row r="1483" spans="1:2" ht="14.25" customHeight="1">
      <c r="A1483" s="6"/>
      <c r="B1483" s="6"/>
    </row>
    <row r="1484" spans="1:2" ht="14.25" customHeight="1">
      <c r="A1484" s="6"/>
      <c r="B1484" s="6"/>
    </row>
    <row r="1485" spans="1:2" ht="14.25" customHeight="1">
      <c r="A1485" s="6"/>
      <c r="B1485" s="6"/>
    </row>
    <row r="1486" spans="1:2" ht="14.25" customHeight="1">
      <c r="A1486" s="6"/>
      <c r="B1486" s="6"/>
    </row>
    <row r="1487" spans="1:2" ht="14.25" customHeight="1">
      <c r="A1487" s="6"/>
      <c r="B1487" s="6"/>
    </row>
    <row r="1488" spans="1:2" ht="14.25" customHeight="1">
      <c r="A1488" s="6"/>
      <c r="B1488" s="6"/>
    </row>
    <row r="1489" spans="1:2" ht="14.25" customHeight="1">
      <c r="A1489" s="6"/>
      <c r="B1489" s="6"/>
    </row>
    <row r="1490" spans="1:2" ht="14.25" customHeight="1">
      <c r="A1490" s="6"/>
      <c r="B1490" s="6"/>
    </row>
    <row r="1491" spans="1:2" ht="14.25" customHeight="1">
      <c r="A1491" s="6"/>
      <c r="B1491" s="6"/>
    </row>
    <row r="1492" spans="1:2" ht="14.25" customHeight="1">
      <c r="A1492" s="6"/>
      <c r="B1492" s="6"/>
    </row>
    <row r="1493" spans="1:2" ht="14.25" customHeight="1">
      <c r="A1493" s="6"/>
      <c r="B1493" s="6"/>
    </row>
    <row r="1494" spans="1:2" ht="14.25" customHeight="1">
      <c r="A1494" s="6"/>
      <c r="B1494" s="6"/>
    </row>
    <row r="1495" spans="1:2" ht="14.25" customHeight="1">
      <c r="A1495" s="6"/>
      <c r="B1495" s="6"/>
    </row>
    <row r="1496" spans="1:2" ht="14.25" customHeight="1">
      <c r="A1496" s="6"/>
      <c r="B1496" s="6"/>
    </row>
    <row r="1497" spans="1:2" ht="14.25" customHeight="1">
      <c r="A1497" s="6"/>
      <c r="B1497" s="6"/>
    </row>
    <row r="1498" spans="1:2" ht="14.25" customHeight="1">
      <c r="A1498" s="6"/>
      <c r="B1498" s="6"/>
    </row>
    <row r="1499" spans="1:2" ht="14.25" customHeight="1">
      <c r="A1499" s="6"/>
      <c r="B1499" s="6"/>
    </row>
    <row r="1500" spans="1:2" ht="14.25" customHeight="1">
      <c r="A1500" s="6"/>
      <c r="B1500" s="6"/>
    </row>
    <row r="1501" spans="1:2" ht="14.25" customHeight="1">
      <c r="A1501" s="6"/>
      <c r="B1501" s="6"/>
    </row>
    <row r="1502" spans="1:2" ht="14.25" customHeight="1">
      <c r="A1502" s="6"/>
      <c r="B1502" s="6"/>
    </row>
    <row r="1503" spans="1:2" ht="14.25" customHeight="1">
      <c r="A1503" s="6"/>
      <c r="B1503" s="6"/>
    </row>
    <row r="1504" spans="1:2" ht="14.25" customHeight="1">
      <c r="A1504" s="6"/>
      <c r="B1504" s="6"/>
    </row>
    <row r="1505" spans="1:2" ht="14.25" customHeight="1">
      <c r="A1505" s="6"/>
      <c r="B1505" s="6"/>
    </row>
    <row r="1506" spans="1:2" ht="14.25" customHeight="1">
      <c r="A1506" s="6"/>
      <c r="B1506" s="6"/>
    </row>
    <row r="1507" spans="1:2" ht="14.25" customHeight="1">
      <c r="A1507" s="6"/>
      <c r="B1507" s="6"/>
    </row>
    <row r="1508" spans="1:2" ht="14.25" customHeight="1">
      <c r="A1508" s="6"/>
      <c r="B1508" s="6"/>
    </row>
    <row r="1509" spans="1:2" ht="14.25" customHeight="1">
      <c r="A1509" s="6"/>
      <c r="B1509" s="6"/>
    </row>
    <row r="1510" spans="1:2" ht="14.25" customHeight="1">
      <c r="A1510" s="6"/>
      <c r="B1510" s="6"/>
    </row>
    <row r="1511" spans="1:2" ht="14.25" customHeight="1">
      <c r="A1511" s="6"/>
      <c r="B1511" s="6"/>
    </row>
    <row r="1512" spans="1:2" ht="14.25" customHeight="1">
      <c r="A1512" s="6"/>
      <c r="B1512" s="6"/>
    </row>
    <row r="1513" spans="1:2" ht="14.25" customHeight="1">
      <c r="A1513" s="6"/>
      <c r="B1513" s="6"/>
    </row>
    <row r="1514" spans="1:2" ht="14.25" customHeight="1">
      <c r="A1514" s="6"/>
      <c r="B1514" s="6"/>
    </row>
    <row r="1515" spans="1:2" ht="14.25" customHeight="1">
      <c r="A1515" s="6"/>
      <c r="B1515" s="6"/>
    </row>
    <row r="1516" spans="1:2" ht="14.25" customHeight="1">
      <c r="A1516" s="6"/>
      <c r="B1516" s="6"/>
    </row>
    <row r="1517" spans="1:2" ht="14.25" customHeight="1">
      <c r="A1517" s="6"/>
      <c r="B1517" s="6"/>
    </row>
    <row r="1518" spans="1:2" ht="14.25" customHeight="1">
      <c r="A1518" s="6"/>
      <c r="B1518" s="6"/>
    </row>
    <row r="1519" spans="1:2" ht="14.25" customHeight="1">
      <c r="A1519" s="6"/>
      <c r="B1519" s="6"/>
    </row>
    <row r="1520" spans="1:2" ht="14.25" customHeight="1">
      <c r="A1520" s="6"/>
      <c r="B1520" s="6"/>
    </row>
    <row r="1521" spans="1:2" ht="14.25" customHeight="1">
      <c r="A1521" s="6"/>
      <c r="B1521" s="6"/>
    </row>
    <row r="1522" spans="1:2" ht="14.25" customHeight="1">
      <c r="A1522" s="6"/>
      <c r="B1522" s="6"/>
    </row>
    <row r="1523" spans="1:2" ht="14.25" customHeight="1">
      <c r="A1523" s="6"/>
      <c r="B1523" s="6"/>
    </row>
    <row r="1524" spans="1:2" ht="14.25" customHeight="1">
      <c r="A1524" s="6"/>
      <c r="B1524" s="6"/>
    </row>
    <row r="1525" spans="1:2" ht="14.25" customHeight="1">
      <c r="A1525" s="6"/>
      <c r="B1525" s="6"/>
    </row>
    <row r="1526" spans="1:2" ht="14.25" customHeight="1">
      <c r="A1526" s="6"/>
      <c r="B1526" s="6"/>
    </row>
    <row r="1527" spans="1:2" ht="14.25" customHeight="1">
      <c r="A1527" s="6"/>
      <c r="B1527" s="6"/>
    </row>
    <row r="1528" spans="1:2" ht="14.25" customHeight="1">
      <c r="A1528" s="6"/>
      <c r="B1528" s="6"/>
    </row>
    <row r="1529" spans="1:2" ht="14.25" customHeight="1">
      <c r="A1529" s="6"/>
      <c r="B1529" s="6"/>
    </row>
    <row r="1530" spans="1:2" ht="14.25" customHeight="1">
      <c r="A1530" s="6"/>
      <c r="B1530" s="6"/>
    </row>
    <row r="1531" spans="1:2" ht="14.25" customHeight="1">
      <c r="A1531" s="6"/>
      <c r="B1531" s="6"/>
    </row>
    <row r="1532" spans="1:2" ht="14.25" customHeight="1">
      <c r="A1532" s="6"/>
      <c r="B1532" s="6"/>
    </row>
    <row r="1533" spans="1:2" ht="14.25" customHeight="1">
      <c r="A1533" s="6"/>
      <c r="B1533" s="6"/>
    </row>
    <row r="1534" spans="1:2" ht="14.25" customHeight="1">
      <c r="A1534" s="6"/>
      <c r="B1534" s="6"/>
    </row>
    <row r="1535" spans="1:2" ht="14.25" customHeight="1">
      <c r="A1535" s="6"/>
      <c r="B1535" s="6"/>
    </row>
    <row r="1536" spans="1:2" ht="14.25" customHeight="1">
      <c r="A1536" s="6"/>
      <c r="B1536" s="6"/>
    </row>
    <row r="1537" spans="1:2" ht="14.25" customHeight="1">
      <c r="A1537" s="6"/>
      <c r="B1537" s="6"/>
    </row>
    <row r="1538" spans="1:2" ht="14.25" customHeight="1">
      <c r="A1538" s="6"/>
      <c r="B1538" s="6"/>
    </row>
    <row r="1539" spans="1:2" ht="14.25" customHeight="1">
      <c r="A1539" s="6"/>
      <c r="B1539" s="6"/>
    </row>
    <row r="1540" spans="1:2" ht="14.25" customHeight="1">
      <c r="A1540" s="6"/>
      <c r="B1540" s="6"/>
    </row>
    <row r="1541" spans="1:2" ht="14.25" customHeight="1">
      <c r="A1541" s="6"/>
      <c r="B1541" s="6"/>
    </row>
    <row r="1542" spans="1:2" ht="14.25" customHeight="1">
      <c r="A1542" s="6"/>
      <c r="B1542" s="6"/>
    </row>
    <row r="1543" spans="1:2" ht="14.25" customHeight="1">
      <c r="A1543" s="6"/>
      <c r="B1543" s="6"/>
    </row>
    <row r="1544" spans="1:2" ht="14.25" customHeight="1">
      <c r="A1544" s="6"/>
      <c r="B1544" s="6"/>
    </row>
    <row r="1545" spans="1:2" ht="14.25" customHeight="1">
      <c r="A1545" s="6"/>
      <c r="B1545" s="6"/>
    </row>
    <row r="1546" spans="1:2" ht="14.25" customHeight="1">
      <c r="A1546" s="6"/>
      <c r="B1546" s="6"/>
    </row>
    <row r="1547" spans="1:2" ht="14.25" customHeight="1">
      <c r="A1547" s="6"/>
      <c r="B1547" s="6"/>
    </row>
    <row r="1548" spans="1:2" ht="14.25" customHeight="1">
      <c r="A1548" s="6"/>
      <c r="B1548" s="6"/>
    </row>
    <row r="1549" spans="1:2" ht="14.25" customHeight="1">
      <c r="A1549" s="6"/>
      <c r="B1549" s="6"/>
    </row>
    <row r="1550" spans="1:2" ht="14.25" customHeight="1">
      <c r="A1550" s="6"/>
      <c r="B1550" s="6"/>
    </row>
    <row r="1551" spans="1:2" ht="14.25" customHeight="1">
      <c r="A1551" s="6"/>
      <c r="B1551" s="6"/>
    </row>
    <row r="1552" spans="1:2" ht="14.25" customHeight="1">
      <c r="A1552" s="6"/>
      <c r="B1552" s="6"/>
    </row>
    <row r="1553" spans="1:2" ht="14.25" customHeight="1">
      <c r="A1553" s="6"/>
      <c r="B1553" s="6"/>
    </row>
    <row r="1554" spans="1:2" ht="14.25" customHeight="1">
      <c r="A1554" s="6"/>
      <c r="B1554" s="6"/>
    </row>
    <row r="1555" spans="1:2" ht="14.25" customHeight="1">
      <c r="A1555" s="6"/>
      <c r="B1555" s="6"/>
    </row>
    <row r="1556" spans="1:2" ht="14.25" customHeight="1">
      <c r="A1556" s="6"/>
      <c r="B1556" s="6"/>
    </row>
    <row r="1557" spans="1:2" ht="14.25" customHeight="1">
      <c r="A1557" s="6"/>
      <c r="B1557" s="6"/>
    </row>
    <row r="1558" spans="1:2" ht="14.25" customHeight="1">
      <c r="A1558" s="6"/>
      <c r="B1558" s="6"/>
    </row>
    <row r="1559" spans="1:2" ht="14.25" customHeight="1">
      <c r="A1559" s="6"/>
      <c r="B1559" s="6"/>
    </row>
    <row r="1560" spans="1:2" ht="14.25" customHeight="1">
      <c r="A1560" s="6"/>
      <c r="B1560" s="6"/>
    </row>
    <row r="1561" spans="1:2" ht="14.25" customHeight="1">
      <c r="A1561" s="6"/>
      <c r="B1561" s="6"/>
    </row>
    <row r="1562" spans="1:2" ht="14.25" customHeight="1">
      <c r="A1562" s="6"/>
      <c r="B1562" s="6"/>
    </row>
    <row r="1563" spans="1:2" ht="14.25" customHeight="1">
      <c r="A1563" s="6"/>
      <c r="B1563" s="6"/>
    </row>
    <row r="1564" spans="1:2" ht="14.25" customHeight="1">
      <c r="A1564" s="6"/>
      <c r="B1564" s="6"/>
    </row>
    <row r="1565" spans="1:2" ht="14.25" customHeight="1">
      <c r="A1565" s="6"/>
      <c r="B1565" s="6"/>
    </row>
    <row r="1566" spans="1:2" ht="14.25" customHeight="1">
      <c r="A1566" s="6"/>
      <c r="B1566" s="6"/>
    </row>
    <row r="1567" spans="1:2" ht="14.25" customHeight="1">
      <c r="A1567" s="6"/>
      <c r="B1567" s="6"/>
    </row>
    <row r="1568" spans="1:2" ht="14.25" customHeight="1">
      <c r="A1568" s="6"/>
      <c r="B1568" s="6"/>
    </row>
    <row r="1569" spans="1:2" ht="14.25" customHeight="1">
      <c r="A1569" s="6"/>
      <c r="B1569" s="6"/>
    </row>
    <row r="1570" spans="1:2" ht="14.25" customHeight="1">
      <c r="A1570" s="6"/>
      <c r="B1570" s="6"/>
    </row>
    <row r="1571" spans="1:2" ht="14.25" customHeight="1">
      <c r="A1571" s="6"/>
      <c r="B1571" s="6"/>
    </row>
    <row r="1572" spans="1:2" ht="14.25" customHeight="1">
      <c r="A1572" s="6"/>
      <c r="B1572" s="6"/>
    </row>
    <row r="1573" spans="1:2" ht="14.25" customHeight="1">
      <c r="A1573" s="6"/>
      <c r="B1573" s="6"/>
    </row>
    <row r="1574" spans="1:2" ht="14.25" customHeight="1">
      <c r="A1574" s="6"/>
      <c r="B1574" s="6"/>
    </row>
    <row r="1575" spans="1:2" ht="14.25" customHeight="1">
      <c r="A1575" s="6"/>
      <c r="B1575" s="6"/>
    </row>
    <row r="1576" spans="1:2" ht="14.25" customHeight="1">
      <c r="A1576" s="6"/>
      <c r="B1576" s="6"/>
    </row>
    <row r="1577" spans="1:2" ht="14.25" customHeight="1">
      <c r="A1577" s="6"/>
      <c r="B1577" s="6"/>
    </row>
    <row r="1578" spans="1:2" ht="14.25" customHeight="1">
      <c r="A1578" s="6"/>
      <c r="B1578" s="6"/>
    </row>
    <row r="1579" spans="1:2" ht="14.25" customHeight="1">
      <c r="A1579" s="6"/>
      <c r="B1579" s="6"/>
    </row>
    <row r="1580" spans="1:2" ht="14.25" customHeight="1">
      <c r="A1580" s="6"/>
      <c r="B1580" s="6"/>
    </row>
    <row r="1581" spans="1:2" ht="14.25" customHeight="1">
      <c r="A1581" s="6"/>
      <c r="B1581" s="6"/>
    </row>
    <row r="1582" spans="1:2" ht="14.25" customHeight="1">
      <c r="A1582" s="6"/>
      <c r="B1582" s="6"/>
    </row>
    <row r="1583" spans="1:2" ht="14.25" customHeight="1">
      <c r="A1583" s="6"/>
      <c r="B1583" s="6"/>
    </row>
    <row r="1584" spans="1:2" ht="14.25" customHeight="1">
      <c r="A1584" s="6"/>
      <c r="B1584" s="6"/>
    </row>
    <row r="1585" spans="1:2" ht="14.25" customHeight="1">
      <c r="A1585" s="6"/>
      <c r="B1585" s="6"/>
    </row>
    <row r="1586" spans="1:2" ht="14.25" customHeight="1">
      <c r="A1586" s="6"/>
      <c r="B1586" s="6"/>
    </row>
    <row r="1587" spans="1:2" ht="14.25" customHeight="1">
      <c r="A1587" s="6"/>
      <c r="B1587" s="6"/>
    </row>
    <row r="1588" spans="1:2" ht="14.25" customHeight="1">
      <c r="A1588" s="6"/>
      <c r="B1588" s="6"/>
    </row>
    <row r="1589" spans="1:2" ht="14.25" customHeight="1">
      <c r="A1589" s="6"/>
      <c r="B1589" s="6"/>
    </row>
    <row r="1590" spans="1:2" ht="14.25" customHeight="1">
      <c r="A1590" s="6"/>
      <c r="B1590" s="6"/>
    </row>
    <row r="1591" spans="1:2" ht="14.25" customHeight="1">
      <c r="A1591" s="6"/>
      <c r="B1591" s="6"/>
    </row>
    <row r="1592" spans="1:2" ht="14.25" customHeight="1">
      <c r="A1592" s="6"/>
      <c r="B1592" s="6"/>
    </row>
    <row r="1593" spans="1:2" ht="14.25" customHeight="1">
      <c r="A1593" s="6"/>
      <c r="B1593" s="6"/>
    </row>
    <row r="1594" spans="1:2" ht="14.25" customHeight="1">
      <c r="A1594" s="6"/>
      <c r="B1594" s="6"/>
    </row>
    <row r="1595" spans="1:2" ht="14.25" customHeight="1">
      <c r="A1595" s="6"/>
      <c r="B1595" s="6"/>
    </row>
    <row r="1596" spans="1:2" ht="14.25" customHeight="1">
      <c r="A1596" s="6"/>
      <c r="B1596" s="6"/>
    </row>
    <row r="1597" spans="1:2" ht="14.25" customHeight="1">
      <c r="A1597" s="6"/>
      <c r="B1597" s="6"/>
    </row>
    <row r="1598" spans="1:2" ht="14.25" customHeight="1">
      <c r="A1598" s="6"/>
      <c r="B1598" s="6"/>
    </row>
    <row r="1599" spans="1:2" ht="14.25" customHeight="1">
      <c r="A1599" s="6"/>
      <c r="B1599" s="6"/>
    </row>
    <row r="1600" spans="1:2" ht="14.25" customHeight="1">
      <c r="A1600" s="6"/>
      <c r="B1600" s="6"/>
    </row>
    <row r="1601" spans="1:2" ht="14.25" customHeight="1">
      <c r="A1601" s="6"/>
      <c r="B1601" s="6"/>
    </row>
    <row r="1602" spans="1:2" ht="14.25" customHeight="1">
      <c r="A1602" s="6"/>
      <c r="B1602" s="6"/>
    </row>
    <row r="1603" spans="1:2" ht="14.25" customHeight="1">
      <c r="A1603" s="6"/>
      <c r="B1603" s="6"/>
    </row>
    <row r="1604" spans="1:2" ht="14.25" customHeight="1">
      <c r="A1604" s="6"/>
      <c r="B1604" s="6"/>
    </row>
    <row r="1605" spans="1:2" ht="14.25" customHeight="1">
      <c r="A1605" s="6"/>
      <c r="B1605" s="6"/>
    </row>
    <row r="1606" spans="1:2" ht="14.25" customHeight="1">
      <c r="A1606" s="6"/>
      <c r="B1606" s="6"/>
    </row>
    <row r="1607" spans="1:2" ht="14.25" customHeight="1">
      <c r="A1607" s="6"/>
      <c r="B1607" s="6"/>
    </row>
    <row r="1608" spans="1:2" ht="14.25" customHeight="1">
      <c r="A1608" s="6"/>
      <c r="B1608" s="6"/>
    </row>
    <row r="1609" spans="1:2" ht="14.25" customHeight="1">
      <c r="A1609" s="6"/>
      <c r="B1609" s="6"/>
    </row>
    <row r="1610" spans="1:2" ht="14.25" customHeight="1">
      <c r="A1610" s="6"/>
      <c r="B1610" s="6"/>
    </row>
    <row r="1611" spans="1:2" ht="14.25" customHeight="1">
      <c r="A1611" s="6"/>
      <c r="B1611" s="6"/>
    </row>
    <row r="1612" spans="1:2" ht="14.25" customHeight="1">
      <c r="A1612" s="6"/>
      <c r="B1612" s="6"/>
    </row>
    <row r="1613" spans="1:2" ht="14.25" customHeight="1">
      <c r="A1613" s="6"/>
      <c r="B1613" s="6"/>
    </row>
    <row r="1614" spans="1:2" ht="14.25" customHeight="1">
      <c r="A1614" s="6"/>
      <c r="B1614" s="6"/>
    </row>
    <row r="1615" spans="1:2" ht="14.25" customHeight="1">
      <c r="A1615" s="6"/>
      <c r="B1615" s="6"/>
    </row>
    <row r="1616" spans="1:2" ht="14.25" customHeight="1">
      <c r="A1616" s="6"/>
      <c r="B1616" s="6"/>
    </row>
    <row r="1617" spans="1:2" ht="14.25" customHeight="1">
      <c r="A1617" s="6"/>
      <c r="B1617" s="6"/>
    </row>
    <row r="1618" spans="1:2" ht="14.25" customHeight="1">
      <c r="A1618" s="6"/>
      <c r="B1618" s="6"/>
    </row>
    <row r="1619" spans="1:2" ht="14.25" customHeight="1">
      <c r="A1619" s="6"/>
      <c r="B1619" s="6"/>
    </row>
    <row r="1620" spans="1:2" ht="14.25" customHeight="1">
      <c r="A1620" s="6"/>
      <c r="B1620" s="6"/>
    </row>
    <row r="1621" spans="1:2" ht="14.25" customHeight="1">
      <c r="A1621" s="6"/>
      <c r="B1621" s="6"/>
    </row>
    <row r="1622" spans="1:2" ht="14.25" customHeight="1">
      <c r="A1622" s="6"/>
      <c r="B1622" s="6"/>
    </row>
    <row r="1623" spans="1:2" ht="14.25" customHeight="1">
      <c r="A1623" s="6"/>
      <c r="B1623" s="6"/>
    </row>
    <row r="1624" spans="1:2" ht="14.25" customHeight="1">
      <c r="A1624" s="6"/>
      <c r="B1624" s="6"/>
    </row>
    <row r="1625" spans="1:2" ht="14.25" customHeight="1">
      <c r="A1625" s="6"/>
      <c r="B1625" s="6"/>
    </row>
    <row r="1626" spans="1:2" ht="14.25" customHeight="1">
      <c r="A1626" s="6"/>
      <c r="B1626" s="6"/>
    </row>
    <row r="1627" spans="1:2" ht="14.25" customHeight="1">
      <c r="A1627" s="6"/>
      <c r="B1627" s="6"/>
    </row>
    <row r="1628" spans="1:2" ht="14.25" customHeight="1">
      <c r="A1628" s="6"/>
      <c r="B1628" s="6"/>
    </row>
    <row r="1629" spans="1:2" ht="14.25" customHeight="1">
      <c r="A1629" s="6"/>
      <c r="B1629" s="6"/>
    </row>
    <row r="1630" spans="1:2" ht="14.25" customHeight="1">
      <c r="A1630" s="6"/>
      <c r="B1630" s="6"/>
    </row>
    <row r="1631" spans="1:2" ht="14.25" customHeight="1">
      <c r="A1631" s="6"/>
      <c r="B1631" s="6"/>
    </row>
    <row r="1632" spans="1:2" ht="14.25" customHeight="1">
      <c r="A1632" s="6"/>
      <c r="B1632" s="6"/>
    </row>
    <row r="1633" spans="1:2" ht="14.25" customHeight="1">
      <c r="A1633" s="6"/>
      <c r="B1633" s="6"/>
    </row>
    <row r="1634" spans="1:2" ht="14.25" customHeight="1">
      <c r="A1634" s="6"/>
      <c r="B1634" s="6"/>
    </row>
    <row r="1635" spans="1:2" ht="14.25" customHeight="1">
      <c r="A1635" s="6"/>
      <c r="B1635" s="6"/>
    </row>
    <row r="1636" spans="1:2" ht="14.25" customHeight="1">
      <c r="A1636" s="6"/>
      <c r="B1636" s="6"/>
    </row>
    <row r="1637" spans="1:2" ht="14.25" customHeight="1">
      <c r="A1637" s="6"/>
      <c r="B1637" s="6"/>
    </row>
    <row r="1638" spans="1:2" ht="14.25" customHeight="1">
      <c r="A1638" s="6"/>
      <c r="B1638" s="6"/>
    </row>
    <row r="1639" spans="1:2" ht="14.25" customHeight="1">
      <c r="A1639" s="6"/>
      <c r="B1639" s="6"/>
    </row>
    <row r="1640" spans="1:2" ht="14.25" customHeight="1">
      <c r="A1640" s="6"/>
      <c r="B1640" s="6"/>
    </row>
    <row r="1641" spans="1:2" ht="14.25" customHeight="1">
      <c r="A1641" s="6"/>
      <c r="B1641" s="6"/>
    </row>
    <row r="1642" spans="1:2" ht="14.25" customHeight="1">
      <c r="A1642" s="6"/>
      <c r="B1642" s="6"/>
    </row>
    <row r="1643" spans="1:2" ht="14.25" customHeight="1">
      <c r="A1643" s="6"/>
      <c r="B1643" s="6"/>
    </row>
    <row r="1644" spans="1:2" ht="14.25" customHeight="1">
      <c r="A1644" s="6"/>
      <c r="B1644" s="6"/>
    </row>
    <row r="1645" spans="1:2" ht="14.25" customHeight="1">
      <c r="A1645" s="6"/>
      <c r="B1645" s="6"/>
    </row>
    <row r="1646" spans="1:2" ht="14.25" customHeight="1">
      <c r="A1646" s="6"/>
      <c r="B1646" s="6"/>
    </row>
    <row r="1647" spans="1:2" ht="14.25" customHeight="1">
      <c r="A1647" s="6"/>
      <c r="B1647" s="6"/>
    </row>
    <row r="1648" spans="1:2" ht="14.25" customHeight="1">
      <c r="A1648" s="6"/>
      <c r="B1648" s="6"/>
    </row>
    <row r="1649" spans="1:2" ht="14.25" customHeight="1">
      <c r="A1649" s="6"/>
      <c r="B1649" s="6"/>
    </row>
    <row r="1650" spans="1:2" ht="14.25" customHeight="1">
      <c r="A1650" s="6"/>
      <c r="B1650" s="6"/>
    </row>
    <row r="1651" spans="1:2" ht="14.25" customHeight="1">
      <c r="A1651" s="6"/>
      <c r="B1651" s="6"/>
    </row>
    <row r="1652" spans="1:2" ht="14.25" customHeight="1">
      <c r="A1652" s="6"/>
      <c r="B1652" s="6"/>
    </row>
    <row r="1653" spans="1:2" ht="14.25" customHeight="1">
      <c r="A1653" s="6"/>
      <c r="B1653" s="6"/>
    </row>
    <row r="1654" spans="1:2" ht="14.25" customHeight="1">
      <c r="A1654" s="6"/>
      <c r="B1654" s="6"/>
    </row>
    <row r="1655" spans="1:2" ht="14.25" customHeight="1">
      <c r="A1655" s="6"/>
      <c r="B1655" s="6"/>
    </row>
    <row r="1656" spans="1:2" ht="14.25" customHeight="1">
      <c r="A1656" s="6"/>
      <c r="B1656" s="6"/>
    </row>
    <row r="1657" spans="1:2" ht="14.25" customHeight="1">
      <c r="A1657" s="6"/>
      <c r="B1657" s="6"/>
    </row>
    <row r="1658" spans="1:2" ht="14.25" customHeight="1">
      <c r="A1658" s="6"/>
      <c r="B1658" s="6"/>
    </row>
    <row r="1659" spans="1:2" ht="14.25" customHeight="1">
      <c r="A1659" s="6"/>
      <c r="B1659" s="6"/>
    </row>
    <row r="1660" spans="1:2" ht="14.25" customHeight="1">
      <c r="A1660" s="6"/>
      <c r="B1660" s="6"/>
    </row>
    <row r="1661" spans="1:2" ht="14.25" customHeight="1">
      <c r="A1661" s="6"/>
      <c r="B1661" s="6"/>
    </row>
    <row r="1662" spans="1:2" ht="14.25" customHeight="1">
      <c r="A1662" s="6"/>
      <c r="B1662" s="6"/>
    </row>
    <row r="1663" spans="1:2" ht="14.25" customHeight="1">
      <c r="A1663" s="6"/>
      <c r="B1663" s="6"/>
    </row>
    <row r="1664" spans="1:2" ht="14.25" customHeight="1">
      <c r="A1664" s="6"/>
      <c r="B1664" s="6"/>
    </row>
    <row r="1665" spans="1:2" ht="14.25" customHeight="1">
      <c r="A1665" s="6"/>
      <c r="B1665" s="6"/>
    </row>
    <row r="1666" spans="1:2" ht="14.25" customHeight="1">
      <c r="A1666" s="6"/>
      <c r="B1666" s="6"/>
    </row>
    <row r="1667" spans="1:2" ht="14.25" customHeight="1">
      <c r="A1667" s="6"/>
      <c r="B1667" s="6"/>
    </row>
    <row r="1668" spans="1:2" ht="14.25" customHeight="1">
      <c r="A1668" s="6"/>
      <c r="B1668" s="6"/>
    </row>
    <row r="1669" spans="1:2" ht="14.25" customHeight="1">
      <c r="A1669" s="6"/>
      <c r="B1669" s="6"/>
    </row>
    <row r="1670" spans="1:2" ht="14.25" customHeight="1">
      <c r="A1670" s="6"/>
      <c r="B1670" s="6"/>
    </row>
    <row r="1671" spans="1:2" ht="14.25" customHeight="1">
      <c r="A1671" s="6"/>
      <c r="B1671" s="6"/>
    </row>
    <row r="1672" spans="1:2" ht="14.25" customHeight="1">
      <c r="A1672" s="6"/>
      <c r="B1672" s="6"/>
    </row>
    <row r="1673" spans="1:2" ht="14.25" customHeight="1">
      <c r="A1673" s="6"/>
      <c r="B1673" s="6"/>
    </row>
    <row r="1674" spans="1:2" ht="14.25" customHeight="1">
      <c r="A1674" s="6"/>
      <c r="B1674" s="6"/>
    </row>
    <row r="1675" spans="1:2" ht="14.25" customHeight="1">
      <c r="A1675" s="6"/>
      <c r="B1675" s="6"/>
    </row>
    <row r="1676" spans="1:2" ht="14.25" customHeight="1">
      <c r="A1676" s="6"/>
      <c r="B1676" s="6"/>
    </row>
    <row r="1677" spans="1:2" ht="14.25" customHeight="1">
      <c r="A1677" s="6"/>
      <c r="B1677" s="6"/>
    </row>
    <row r="1678" spans="1:2" ht="14.25" customHeight="1">
      <c r="A1678" s="6"/>
      <c r="B1678" s="6"/>
    </row>
    <row r="1679" spans="1:2" ht="14.25" customHeight="1">
      <c r="A1679" s="6"/>
      <c r="B1679" s="6"/>
    </row>
    <row r="1680" spans="1:2" ht="14.25" customHeight="1">
      <c r="A1680" s="6"/>
      <c r="B1680" s="6"/>
    </row>
    <row r="1681" spans="1:2" ht="14.25" customHeight="1">
      <c r="A1681" s="6"/>
      <c r="B1681" s="6"/>
    </row>
    <row r="1682" spans="1:2" ht="14.25" customHeight="1">
      <c r="A1682" s="6"/>
      <c r="B1682" s="6"/>
    </row>
    <row r="1683" spans="1:2" ht="14.25" customHeight="1">
      <c r="A1683" s="6"/>
      <c r="B1683" s="6"/>
    </row>
    <row r="1684" spans="1:2" ht="14.25" customHeight="1">
      <c r="A1684" s="6"/>
      <c r="B1684" s="6"/>
    </row>
    <row r="1685" spans="1:2" ht="14.25" customHeight="1">
      <c r="A1685" s="6"/>
      <c r="B1685" s="6"/>
    </row>
    <row r="1686" spans="1:2" ht="14.25" customHeight="1">
      <c r="A1686" s="6"/>
      <c r="B1686" s="6"/>
    </row>
    <row r="1687" spans="1:2" ht="14.25" customHeight="1">
      <c r="A1687" s="6"/>
      <c r="B1687" s="6"/>
    </row>
    <row r="1688" spans="1:2" ht="14.25" customHeight="1">
      <c r="A1688" s="6"/>
      <c r="B1688" s="6"/>
    </row>
    <row r="1689" spans="1:2" ht="14.25" customHeight="1">
      <c r="A1689" s="6"/>
      <c r="B1689" s="6"/>
    </row>
    <row r="1690" spans="1:2" ht="14.25" customHeight="1">
      <c r="A1690" s="6"/>
      <c r="B1690" s="6"/>
    </row>
    <row r="1691" spans="1:2" ht="14.25" customHeight="1">
      <c r="A1691" s="6"/>
      <c r="B1691" s="6"/>
    </row>
    <row r="1692" spans="1:2" ht="14.25" customHeight="1">
      <c r="A1692" s="6"/>
      <c r="B1692" s="6"/>
    </row>
    <row r="1693" spans="1:2" ht="14.25" customHeight="1">
      <c r="A1693" s="6"/>
      <c r="B1693" s="6"/>
    </row>
    <row r="1694" spans="1:2" ht="14.25" customHeight="1">
      <c r="A1694" s="6"/>
      <c r="B1694" s="6"/>
    </row>
    <row r="1695" spans="1:2" ht="14.25" customHeight="1">
      <c r="A1695" s="6"/>
      <c r="B1695" s="6"/>
    </row>
    <row r="1696" spans="1:2" ht="14.25" customHeight="1">
      <c r="A1696" s="6"/>
      <c r="B1696" s="6"/>
    </row>
    <row r="1697" spans="1:2" ht="14.25" customHeight="1">
      <c r="A1697" s="6"/>
      <c r="B1697" s="6"/>
    </row>
    <row r="1698" spans="1:2" ht="14.25" customHeight="1">
      <c r="A1698" s="6"/>
      <c r="B1698" s="6"/>
    </row>
    <row r="1699" spans="1:2" ht="14.25" customHeight="1">
      <c r="A1699" s="6"/>
      <c r="B1699" s="6"/>
    </row>
    <row r="1700" spans="1:2" ht="14.25" customHeight="1">
      <c r="A1700" s="6"/>
      <c r="B1700" s="6"/>
    </row>
    <row r="1701" spans="1:2" ht="14.25" customHeight="1">
      <c r="A1701" s="6"/>
      <c r="B1701" s="6"/>
    </row>
    <row r="1702" spans="1:2" ht="14.25" customHeight="1">
      <c r="A1702" s="6"/>
      <c r="B1702" s="6"/>
    </row>
    <row r="1703" spans="1:2" ht="14.25" customHeight="1">
      <c r="A1703" s="6"/>
      <c r="B1703" s="6"/>
    </row>
    <row r="1704" spans="1:2" ht="14.25" customHeight="1">
      <c r="A1704" s="6"/>
      <c r="B1704" s="6"/>
    </row>
    <row r="1705" spans="1:2" ht="14.25" customHeight="1">
      <c r="A1705" s="6"/>
      <c r="B1705" s="6"/>
    </row>
    <row r="1706" spans="1:2" ht="14.25" customHeight="1">
      <c r="A1706" s="6"/>
      <c r="B1706" s="6"/>
    </row>
    <row r="1707" spans="1:2" ht="14.25" customHeight="1">
      <c r="A1707" s="6"/>
      <c r="B1707" s="6"/>
    </row>
    <row r="1708" spans="1:2" ht="14.25" customHeight="1">
      <c r="A1708" s="6"/>
      <c r="B1708" s="6"/>
    </row>
    <row r="1709" spans="1:2" ht="14.25" customHeight="1">
      <c r="A1709" s="6"/>
      <c r="B1709" s="6"/>
    </row>
    <row r="1710" spans="1:2" ht="14.25" customHeight="1">
      <c r="A1710" s="6"/>
      <c r="B1710" s="6"/>
    </row>
    <row r="1711" spans="1:2" ht="14.25" customHeight="1">
      <c r="A1711" s="6"/>
      <c r="B1711" s="6"/>
    </row>
    <row r="1712" spans="1:2" ht="14.25" customHeight="1">
      <c r="A1712" s="6"/>
      <c r="B1712" s="6"/>
    </row>
    <row r="1713" spans="1:2" ht="14.25" customHeight="1">
      <c r="A1713" s="6"/>
      <c r="B1713" s="6"/>
    </row>
    <row r="1714" spans="1:2" ht="14.25" customHeight="1">
      <c r="A1714" s="6"/>
      <c r="B1714" s="6"/>
    </row>
    <row r="1715" spans="1:2" ht="14.25" customHeight="1">
      <c r="A1715" s="6"/>
      <c r="B1715" s="6"/>
    </row>
    <row r="1716" spans="1:2" ht="14.25" customHeight="1">
      <c r="A1716" s="6"/>
      <c r="B1716" s="6"/>
    </row>
    <row r="1717" spans="1:2" ht="14.25" customHeight="1">
      <c r="A1717" s="6"/>
      <c r="B1717" s="6"/>
    </row>
    <row r="1718" spans="1:2" ht="14.25" customHeight="1">
      <c r="A1718" s="6"/>
      <c r="B1718" s="6"/>
    </row>
    <row r="1719" spans="1:2" ht="14.25" customHeight="1">
      <c r="A1719" s="6"/>
      <c r="B1719" s="6"/>
    </row>
    <row r="1720" spans="1:2" ht="14.25" customHeight="1">
      <c r="A1720" s="6"/>
      <c r="B1720" s="6"/>
    </row>
    <row r="1721" spans="1:2" ht="14.25" customHeight="1">
      <c r="A1721" s="6"/>
      <c r="B1721" s="6"/>
    </row>
    <row r="1722" spans="1:2" ht="14.25" customHeight="1">
      <c r="A1722" s="6"/>
      <c r="B1722" s="6"/>
    </row>
    <row r="1723" spans="1:2" ht="14.25" customHeight="1">
      <c r="A1723" s="6"/>
      <c r="B1723" s="6"/>
    </row>
    <row r="1724" spans="1:2" ht="14.25" customHeight="1">
      <c r="A1724" s="6"/>
      <c r="B1724" s="6"/>
    </row>
    <row r="1725" spans="1:2" ht="14.25" customHeight="1">
      <c r="A1725" s="6"/>
      <c r="B1725" s="6"/>
    </row>
    <row r="1726" spans="1:2" ht="14.25" customHeight="1">
      <c r="A1726" s="6"/>
      <c r="B1726" s="6"/>
    </row>
    <row r="1727" spans="1:2" ht="14.25" customHeight="1">
      <c r="A1727" s="6"/>
      <c r="B1727" s="6"/>
    </row>
    <row r="1728" spans="1:2" ht="14.25" customHeight="1">
      <c r="A1728" s="6"/>
      <c r="B1728" s="6"/>
    </row>
    <row r="1729" spans="1:2" ht="14.25" customHeight="1">
      <c r="A1729" s="6"/>
      <c r="B1729" s="6"/>
    </row>
    <row r="1730" spans="1:2" ht="14.25" customHeight="1">
      <c r="A1730" s="6"/>
      <c r="B1730" s="6"/>
    </row>
    <row r="1731" spans="1:2" ht="14.25" customHeight="1">
      <c r="A1731" s="6"/>
      <c r="B1731" s="6"/>
    </row>
    <row r="1732" spans="1:2" ht="14.25" customHeight="1">
      <c r="A1732" s="6"/>
      <c r="B1732" s="6"/>
    </row>
    <row r="1733" spans="1:2" ht="14.25" customHeight="1">
      <c r="A1733" s="6"/>
      <c r="B1733" s="6"/>
    </row>
    <row r="1734" spans="1:2" ht="14.25" customHeight="1">
      <c r="A1734" s="6"/>
      <c r="B1734" s="6"/>
    </row>
    <row r="1735" spans="1:2" ht="14.25" customHeight="1">
      <c r="A1735" s="6"/>
      <c r="B1735" s="6"/>
    </row>
    <row r="1736" spans="1:2" ht="14.25" customHeight="1">
      <c r="A1736" s="6"/>
      <c r="B1736" s="6"/>
    </row>
    <row r="1737" spans="1:2" ht="14.25" customHeight="1">
      <c r="A1737" s="6"/>
      <c r="B1737" s="6"/>
    </row>
    <row r="1738" spans="1:2" ht="14.25" customHeight="1">
      <c r="A1738" s="6"/>
      <c r="B1738" s="6"/>
    </row>
    <row r="1739" spans="1:2" ht="14.25" customHeight="1">
      <c r="A1739" s="6"/>
      <c r="B1739" s="6"/>
    </row>
    <row r="1740" spans="1:2" ht="14.25" customHeight="1">
      <c r="A1740" s="6"/>
      <c r="B1740" s="6"/>
    </row>
    <row r="1741" spans="1:2" ht="14.25" customHeight="1">
      <c r="A1741" s="6"/>
      <c r="B1741" s="6"/>
    </row>
    <row r="1742" spans="1:2" ht="14.25" customHeight="1">
      <c r="A1742" s="6"/>
      <c r="B1742" s="6"/>
    </row>
    <row r="1743" spans="1:2" ht="14.25" customHeight="1">
      <c r="A1743" s="6"/>
      <c r="B1743" s="6"/>
    </row>
    <row r="1744" spans="1:2" ht="14.25" customHeight="1">
      <c r="A1744" s="6"/>
      <c r="B1744" s="6"/>
    </row>
    <row r="1745" spans="1:2" ht="14.25" customHeight="1">
      <c r="A1745" s="6"/>
      <c r="B1745" s="6"/>
    </row>
    <row r="1746" spans="1:2" ht="14.25" customHeight="1">
      <c r="A1746" s="6"/>
      <c r="B1746" s="6"/>
    </row>
    <row r="1747" spans="1:2" ht="14.25" customHeight="1">
      <c r="A1747" s="6"/>
      <c r="B1747" s="6"/>
    </row>
    <row r="1748" spans="1:2" ht="14.25" customHeight="1">
      <c r="A1748" s="6"/>
      <c r="B1748" s="6"/>
    </row>
    <row r="1749" spans="1:2" ht="14.25" customHeight="1">
      <c r="A1749" s="6"/>
      <c r="B1749" s="6"/>
    </row>
    <row r="1750" spans="1:2" ht="14.25" customHeight="1">
      <c r="A1750" s="6"/>
      <c r="B1750" s="6"/>
    </row>
    <row r="1751" spans="1:2" ht="14.25" customHeight="1">
      <c r="A1751" s="6"/>
      <c r="B1751" s="6"/>
    </row>
    <row r="1752" spans="1:2" ht="14.25" customHeight="1">
      <c r="A1752" s="6"/>
      <c r="B1752" s="6"/>
    </row>
    <row r="1753" spans="1:2" ht="14.25" customHeight="1">
      <c r="A1753" s="6"/>
      <c r="B1753" s="6"/>
    </row>
    <row r="1754" spans="1:2" ht="14.25" customHeight="1">
      <c r="A1754" s="6"/>
      <c r="B1754" s="6"/>
    </row>
    <row r="1755" spans="1:2" ht="14.25" customHeight="1">
      <c r="A1755" s="6"/>
      <c r="B1755" s="6"/>
    </row>
    <row r="1756" spans="1:2" ht="14.25" customHeight="1">
      <c r="A1756" s="6"/>
      <c r="B1756" s="6"/>
    </row>
    <row r="1757" spans="1:2" ht="14.25" customHeight="1">
      <c r="A1757" s="6"/>
      <c r="B1757" s="6"/>
    </row>
    <row r="1758" spans="1:2" ht="14.25" customHeight="1">
      <c r="A1758" s="6"/>
      <c r="B1758" s="6"/>
    </row>
    <row r="1759" spans="1:2" ht="14.25" customHeight="1">
      <c r="A1759" s="6"/>
      <c r="B1759" s="6"/>
    </row>
    <row r="1760" spans="1:2" ht="14.25" customHeight="1">
      <c r="A1760" s="6"/>
      <c r="B1760" s="6"/>
    </row>
    <row r="1761" spans="1:2" ht="14.25" customHeight="1">
      <c r="A1761" s="6"/>
      <c r="B1761" s="6"/>
    </row>
    <row r="1762" spans="1:2" ht="14.25" customHeight="1">
      <c r="A1762" s="6"/>
      <c r="B1762" s="6"/>
    </row>
    <row r="1763" spans="1:2" ht="14.25" customHeight="1">
      <c r="A1763" s="6"/>
      <c r="B1763" s="6"/>
    </row>
    <row r="1764" spans="1:2" ht="14.25" customHeight="1">
      <c r="A1764" s="6"/>
      <c r="B1764" s="6"/>
    </row>
    <row r="1765" spans="1:2" ht="14.25" customHeight="1">
      <c r="A1765" s="6"/>
      <c r="B1765" s="6"/>
    </row>
    <row r="1766" spans="1:2" ht="14.25" customHeight="1">
      <c r="A1766" s="6"/>
      <c r="B1766" s="6"/>
    </row>
    <row r="1767" spans="1:2" ht="14.25" customHeight="1">
      <c r="A1767" s="6"/>
      <c r="B1767" s="6"/>
    </row>
    <row r="1768" spans="1:2" ht="14.25" customHeight="1">
      <c r="A1768" s="6"/>
      <c r="B1768" s="6"/>
    </row>
    <row r="1769" spans="1:2" ht="14.25" customHeight="1">
      <c r="A1769" s="6"/>
      <c r="B1769" s="6"/>
    </row>
    <row r="1770" spans="1:2" ht="14.25" customHeight="1">
      <c r="A1770" s="6"/>
      <c r="B1770" s="6"/>
    </row>
    <row r="1771" spans="1:2" ht="14.25" customHeight="1">
      <c r="A1771" s="6"/>
      <c r="B1771" s="6"/>
    </row>
    <row r="1772" spans="1:2" ht="14.25" customHeight="1">
      <c r="A1772" s="6"/>
      <c r="B1772" s="6"/>
    </row>
    <row r="1773" spans="1:2" ht="14.25" customHeight="1">
      <c r="A1773" s="6"/>
      <c r="B1773" s="6"/>
    </row>
    <row r="1774" spans="1:2" ht="14.25" customHeight="1">
      <c r="A1774" s="6"/>
      <c r="B1774" s="6"/>
    </row>
    <row r="1775" spans="1:2" ht="14.25" customHeight="1">
      <c r="A1775" s="6"/>
      <c r="B1775" s="6"/>
    </row>
    <row r="1776" spans="1:2" ht="14.25" customHeight="1">
      <c r="A1776" s="6"/>
      <c r="B1776" s="6"/>
    </row>
    <row r="1777" spans="1:2" ht="14.25" customHeight="1">
      <c r="A1777" s="6"/>
      <c r="B1777" s="6"/>
    </row>
    <row r="1778" spans="1:2" ht="14.25" customHeight="1">
      <c r="A1778" s="6"/>
      <c r="B1778" s="6"/>
    </row>
    <row r="1779" spans="1:2" ht="14.25" customHeight="1">
      <c r="A1779" s="6"/>
      <c r="B1779" s="6"/>
    </row>
    <row r="1780" spans="1:2" ht="14.25" customHeight="1">
      <c r="A1780" s="6"/>
      <c r="B1780" s="6"/>
    </row>
    <row r="1781" spans="1:2" ht="14.25" customHeight="1">
      <c r="A1781" s="6"/>
      <c r="B1781" s="6"/>
    </row>
    <row r="1782" spans="1:2" ht="14.25" customHeight="1">
      <c r="A1782" s="6"/>
      <c r="B1782" s="6"/>
    </row>
    <row r="1783" spans="1:2" ht="14.25" customHeight="1">
      <c r="A1783" s="6"/>
      <c r="B1783" s="6"/>
    </row>
    <row r="1784" spans="1:2" ht="14.25" customHeight="1">
      <c r="A1784" s="6"/>
      <c r="B1784" s="6"/>
    </row>
    <row r="1785" spans="1:2" ht="14.25" customHeight="1">
      <c r="A1785" s="6"/>
      <c r="B1785" s="6"/>
    </row>
    <row r="1786" spans="1:2" ht="14.25" customHeight="1">
      <c r="A1786" s="6"/>
      <c r="B1786" s="6"/>
    </row>
    <row r="1787" spans="1:2" ht="14.25" customHeight="1">
      <c r="A1787" s="6"/>
      <c r="B1787" s="6"/>
    </row>
    <row r="1788" spans="1:2" ht="14.25" customHeight="1">
      <c r="A1788" s="6"/>
      <c r="B1788" s="6"/>
    </row>
    <row r="1789" spans="1:2" ht="14.25" customHeight="1">
      <c r="A1789" s="6"/>
      <c r="B1789" s="6"/>
    </row>
    <row r="1790" spans="1:2" ht="14.25" customHeight="1">
      <c r="A1790" s="6"/>
      <c r="B1790" s="6"/>
    </row>
    <row r="1791" spans="1:2" ht="14.25" customHeight="1">
      <c r="A1791" s="6"/>
      <c r="B1791" s="6"/>
    </row>
    <row r="1792" spans="1:2" ht="14.25" customHeight="1">
      <c r="A1792" s="6"/>
      <c r="B1792" s="6"/>
    </row>
    <row r="1793" spans="1:2" ht="14.25" customHeight="1">
      <c r="A1793" s="6"/>
      <c r="B1793" s="6"/>
    </row>
    <row r="1794" spans="1:2" ht="14.25" customHeight="1">
      <c r="A1794" s="6"/>
      <c r="B1794" s="6"/>
    </row>
    <row r="1795" spans="1:2" ht="14.25" customHeight="1">
      <c r="A1795" s="6"/>
      <c r="B1795" s="6"/>
    </row>
    <row r="1796" spans="1:2" ht="14.25" customHeight="1">
      <c r="A1796" s="6"/>
      <c r="B1796" s="6"/>
    </row>
    <row r="1797" spans="1:2" ht="14.25" customHeight="1">
      <c r="A1797" s="6"/>
      <c r="B1797" s="6"/>
    </row>
    <row r="1798" spans="1:2" ht="14.25" customHeight="1">
      <c r="A1798" s="6"/>
      <c r="B1798" s="6"/>
    </row>
    <row r="1799" spans="1:2" ht="14.25" customHeight="1">
      <c r="A1799" s="6"/>
      <c r="B1799" s="6"/>
    </row>
    <row r="1800" spans="1:2" ht="14.25" customHeight="1">
      <c r="A1800" s="6"/>
      <c r="B1800" s="6"/>
    </row>
    <row r="1801" spans="1:2" ht="14.25" customHeight="1">
      <c r="A1801" s="6"/>
      <c r="B1801" s="6"/>
    </row>
    <row r="1802" spans="1:2" ht="14.25" customHeight="1">
      <c r="A1802" s="6"/>
      <c r="B1802" s="6"/>
    </row>
    <row r="1803" spans="1:2" ht="14.25" customHeight="1">
      <c r="A1803" s="6"/>
      <c r="B1803" s="6"/>
    </row>
    <row r="1804" spans="1:2" ht="14.25" customHeight="1">
      <c r="A1804" s="6"/>
      <c r="B1804" s="6"/>
    </row>
    <row r="1805" spans="1:2" ht="14.25" customHeight="1">
      <c r="A1805" s="6"/>
      <c r="B1805" s="6"/>
    </row>
    <row r="1806" spans="1:2" ht="14.25" customHeight="1">
      <c r="A1806" s="6"/>
      <c r="B1806" s="6"/>
    </row>
    <row r="1807" spans="1:2" ht="14.25" customHeight="1">
      <c r="A1807" s="6"/>
      <c r="B1807" s="6"/>
    </row>
    <row r="1808" spans="1:2" ht="14.25" customHeight="1">
      <c r="A1808" s="6"/>
      <c r="B1808" s="6"/>
    </row>
    <row r="1809" spans="1:2" ht="14.25" customHeight="1">
      <c r="A1809" s="6"/>
      <c r="B1809" s="6"/>
    </row>
    <row r="1810" spans="1:2" ht="14.25" customHeight="1">
      <c r="A1810" s="6"/>
      <c r="B1810" s="6"/>
    </row>
    <row r="1811" spans="1:2" ht="14.25" customHeight="1">
      <c r="A1811" s="6"/>
      <c r="B1811" s="6"/>
    </row>
    <row r="1812" spans="1:2" ht="14.25" customHeight="1">
      <c r="A1812" s="6"/>
      <c r="B1812" s="6"/>
    </row>
    <row r="1813" spans="1:2" ht="14.25" customHeight="1">
      <c r="A1813" s="6"/>
      <c r="B1813" s="6"/>
    </row>
    <row r="1814" spans="1:2" ht="14.25" customHeight="1">
      <c r="A1814" s="6"/>
      <c r="B1814" s="6"/>
    </row>
    <row r="1815" spans="1:2" ht="14.25" customHeight="1">
      <c r="A1815" s="6"/>
      <c r="B1815" s="6"/>
    </row>
    <row r="1816" spans="1:2" ht="14.25" customHeight="1">
      <c r="A1816" s="6"/>
      <c r="B1816" s="6"/>
    </row>
    <row r="1817" spans="1:2" ht="14.25" customHeight="1">
      <c r="A1817" s="6"/>
      <c r="B1817" s="6"/>
    </row>
    <row r="1818" spans="1:2" ht="14.25" customHeight="1">
      <c r="A1818" s="6"/>
      <c r="B1818" s="6"/>
    </row>
    <row r="1819" spans="1:2" ht="14.25" customHeight="1">
      <c r="A1819" s="6"/>
      <c r="B1819" s="6"/>
    </row>
    <row r="1820" spans="1:2" ht="14.25" customHeight="1">
      <c r="A1820" s="6"/>
      <c r="B1820" s="6"/>
    </row>
    <row r="1821" spans="1:2" ht="14.25" customHeight="1">
      <c r="A1821" s="6"/>
      <c r="B1821" s="6"/>
    </row>
    <row r="1822" spans="1:2" ht="14.25" customHeight="1">
      <c r="A1822" s="6"/>
      <c r="B1822" s="6"/>
    </row>
    <row r="1823" spans="1:2" ht="14.25" customHeight="1">
      <c r="A1823" s="6"/>
      <c r="B1823" s="6"/>
    </row>
    <row r="1824" spans="1:2" ht="14.25" customHeight="1">
      <c r="A1824" s="6"/>
      <c r="B1824" s="6"/>
    </row>
    <row r="1825" spans="1:2" ht="14.25" customHeight="1">
      <c r="A1825" s="6"/>
      <c r="B1825" s="6"/>
    </row>
    <row r="1826" spans="1:2" ht="14.25" customHeight="1">
      <c r="A1826" s="6"/>
      <c r="B1826" s="6"/>
    </row>
    <row r="1827" spans="1:2" ht="14.25" customHeight="1">
      <c r="A1827" s="6"/>
      <c r="B1827" s="6"/>
    </row>
    <row r="1828" spans="1:2" ht="14.25" customHeight="1">
      <c r="A1828" s="6"/>
      <c r="B1828" s="6"/>
    </row>
    <row r="1829" spans="1:2" ht="14.25" customHeight="1">
      <c r="A1829" s="6"/>
      <c r="B1829" s="6"/>
    </row>
    <row r="1830" spans="1:2" ht="14.25" customHeight="1">
      <c r="A1830" s="6"/>
      <c r="B1830" s="6"/>
    </row>
    <row r="1831" spans="1:2" ht="14.25" customHeight="1">
      <c r="A1831" s="6"/>
      <c r="B1831" s="6"/>
    </row>
    <row r="1832" spans="1:2" ht="14.25" customHeight="1">
      <c r="A1832" s="6"/>
      <c r="B1832" s="6"/>
    </row>
    <row r="1833" spans="1:2" ht="14.25" customHeight="1">
      <c r="A1833" s="6"/>
      <c r="B1833" s="6"/>
    </row>
    <row r="1834" spans="1:2" ht="14.25" customHeight="1">
      <c r="A1834" s="6"/>
      <c r="B1834" s="6"/>
    </row>
    <row r="1835" spans="1:2" ht="14.25" customHeight="1">
      <c r="A1835" s="6"/>
      <c r="B1835" s="6"/>
    </row>
    <row r="1836" spans="1:2" ht="14.25" customHeight="1">
      <c r="A1836" s="6"/>
      <c r="B1836" s="6"/>
    </row>
    <row r="1837" spans="1:2" ht="14.25" customHeight="1">
      <c r="A1837" s="6"/>
      <c r="B1837" s="6"/>
    </row>
    <row r="1838" spans="1:2" ht="14.25" customHeight="1">
      <c r="A1838" s="6"/>
      <c r="B1838" s="6"/>
    </row>
    <row r="1839" spans="1:2" ht="14.25" customHeight="1">
      <c r="A1839" s="6"/>
      <c r="B1839" s="6"/>
    </row>
    <row r="1840" spans="1:2" ht="14.25" customHeight="1">
      <c r="A1840" s="6"/>
      <c r="B1840" s="6"/>
    </row>
    <row r="1841" spans="1:2" ht="14.25" customHeight="1">
      <c r="A1841" s="6"/>
      <c r="B1841" s="6"/>
    </row>
    <row r="1842" spans="1:2" ht="14.25" customHeight="1">
      <c r="A1842" s="6"/>
      <c r="B1842" s="6"/>
    </row>
    <row r="1843" spans="1:2" ht="14.25" customHeight="1">
      <c r="A1843" s="6"/>
      <c r="B1843" s="6"/>
    </row>
    <row r="1844" spans="1:2" ht="14.25" customHeight="1">
      <c r="A1844" s="6"/>
      <c r="B1844" s="6"/>
    </row>
    <row r="1845" spans="1:2" ht="14.25" customHeight="1">
      <c r="A1845" s="6"/>
      <c r="B1845" s="6"/>
    </row>
    <row r="1846" spans="1:2" ht="14.25" customHeight="1">
      <c r="A1846" s="6"/>
      <c r="B1846" s="6"/>
    </row>
    <row r="1847" spans="1:2" ht="14.25" customHeight="1">
      <c r="A1847" s="6"/>
      <c r="B1847" s="6"/>
    </row>
    <row r="1848" spans="1:2" ht="14.25" customHeight="1">
      <c r="A1848" s="6"/>
      <c r="B1848" s="6"/>
    </row>
    <row r="1849" spans="1:2" ht="14.25" customHeight="1">
      <c r="A1849" s="6"/>
      <c r="B1849" s="6"/>
    </row>
    <row r="1850" spans="1:2" ht="14.25" customHeight="1">
      <c r="A1850" s="6"/>
      <c r="B1850" s="6"/>
    </row>
    <row r="1851" spans="1:2" ht="14.25" customHeight="1">
      <c r="A1851" s="6"/>
      <c r="B1851" s="6"/>
    </row>
    <row r="1852" spans="1:2" ht="14.25" customHeight="1">
      <c r="A1852" s="6"/>
      <c r="B1852" s="6"/>
    </row>
    <row r="1853" spans="1:2" ht="14.25" customHeight="1">
      <c r="A1853" s="6"/>
      <c r="B1853" s="6"/>
    </row>
    <row r="1854" spans="1:2" ht="14.25" customHeight="1">
      <c r="A1854" s="6"/>
      <c r="B1854" s="6"/>
    </row>
    <row r="1855" spans="1:2" ht="14.25" customHeight="1">
      <c r="A1855" s="6"/>
      <c r="B1855" s="6"/>
    </row>
    <row r="1856" spans="1:2" ht="14.25" customHeight="1">
      <c r="A1856" s="6"/>
      <c r="B1856" s="6"/>
    </row>
    <row r="1857" spans="1:2" ht="14.25" customHeight="1">
      <c r="A1857" s="6"/>
      <c r="B1857" s="6"/>
    </row>
    <row r="1858" spans="1:2" ht="14.25" customHeight="1">
      <c r="A1858" s="6"/>
      <c r="B1858" s="6"/>
    </row>
    <row r="1859" spans="1:2" ht="14.25" customHeight="1">
      <c r="A1859" s="6"/>
      <c r="B1859" s="6"/>
    </row>
    <row r="1860" spans="1:2" ht="14.25" customHeight="1">
      <c r="A1860" s="6"/>
      <c r="B1860" s="6"/>
    </row>
    <row r="1861" spans="1:2" ht="14.25" customHeight="1">
      <c r="A1861" s="6"/>
      <c r="B1861" s="6"/>
    </row>
    <row r="1862" spans="1:2" ht="14.25" customHeight="1">
      <c r="A1862" s="6"/>
      <c r="B1862" s="6"/>
    </row>
    <row r="1863" spans="1:2" ht="14.25" customHeight="1">
      <c r="A1863" s="6"/>
      <c r="B1863" s="6"/>
    </row>
    <row r="1864" spans="1:2" ht="14.25" customHeight="1">
      <c r="A1864" s="6"/>
      <c r="B1864" s="6"/>
    </row>
    <row r="1865" spans="1:2" ht="14.25" customHeight="1">
      <c r="A1865" s="6"/>
      <c r="B1865" s="6"/>
    </row>
    <row r="1866" spans="1:2" ht="14.25" customHeight="1">
      <c r="A1866" s="6"/>
      <c r="B1866" s="6"/>
    </row>
    <row r="1867" spans="1:2" ht="14.25" customHeight="1">
      <c r="A1867" s="6"/>
      <c r="B1867" s="6"/>
    </row>
    <row r="1868" spans="1:2" ht="14.25" customHeight="1">
      <c r="A1868" s="6"/>
      <c r="B1868" s="6"/>
    </row>
    <row r="1869" spans="1:2" ht="14.25" customHeight="1">
      <c r="A1869" s="6"/>
      <c r="B1869" s="6"/>
    </row>
    <row r="1870" spans="1:2" ht="14.25" customHeight="1">
      <c r="A1870" s="6"/>
      <c r="B1870" s="6"/>
    </row>
    <row r="1871" spans="1:2" ht="14.25" customHeight="1">
      <c r="A1871" s="6"/>
      <c r="B1871" s="6"/>
    </row>
    <row r="1872" spans="1:2" ht="14.25" customHeight="1">
      <c r="A1872" s="6"/>
      <c r="B1872" s="6"/>
    </row>
    <row r="1873" spans="1:2" ht="14.25" customHeight="1">
      <c r="A1873" s="6"/>
      <c r="B1873" s="6"/>
    </row>
    <row r="1874" spans="1:2" ht="14.25" customHeight="1">
      <c r="A1874" s="6"/>
      <c r="B1874" s="6"/>
    </row>
    <row r="1875" spans="1:2" ht="14.25" customHeight="1">
      <c r="A1875" s="6"/>
      <c r="B1875" s="6"/>
    </row>
    <row r="1876" spans="1:2" ht="14.25" customHeight="1">
      <c r="A1876" s="6"/>
      <c r="B1876" s="6"/>
    </row>
    <row r="1877" spans="1:2" ht="14.25" customHeight="1">
      <c r="A1877" s="6"/>
      <c r="B1877" s="6"/>
    </row>
    <row r="1878" spans="1:2" ht="14.25" customHeight="1">
      <c r="A1878" s="6"/>
      <c r="B1878" s="6"/>
    </row>
    <row r="1879" spans="1:2" ht="14.25" customHeight="1">
      <c r="A1879" s="6"/>
      <c r="B1879" s="6"/>
    </row>
    <row r="1880" spans="1:2" ht="14.25" customHeight="1">
      <c r="A1880" s="6"/>
      <c r="B1880" s="6"/>
    </row>
    <row r="1881" spans="1:2" ht="14.25" customHeight="1">
      <c r="A1881" s="6"/>
      <c r="B1881" s="6"/>
    </row>
    <row r="1882" spans="1:2" ht="14.25" customHeight="1">
      <c r="A1882" s="6"/>
      <c r="B1882" s="6"/>
    </row>
    <row r="1883" spans="1:2" ht="14.25" customHeight="1">
      <c r="A1883" s="6"/>
      <c r="B1883" s="6"/>
    </row>
    <row r="1884" spans="1:2" ht="14.25" customHeight="1">
      <c r="A1884" s="6"/>
      <c r="B1884" s="6"/>
    </row>
    <row r="1885" spans="1:2" ht="14.25" customHeight="1">
      <c r="A1885" s="6"/>
      <c r="B1885" s="6"/>
    </row>
    <row r="1886" spans="1:2" ht="14.25" customHeight="1">
      <c r="A1886" s="6"/>
      <c r="B1886" s="6"/>
    </row>
    <row r="1887" spans="1:2" ht="14.25" customHeight="1">
      <c r="A1887" s="6"/>
      <c r="B1887" s="6"/>
    </row>
    <row r="1888" spans="1:2" ht="14.25" customHeight="1">
      <c r="A1888" s="6"/>
      <c r="B1888" s="6"/>
    </row>
    <row r="1889" spans="1:2" ht="14.25" customHeight="1">
      <c r="A1889" s="6"/>
      <c r="B1889" s="6"/>
    </row>
    <row r="1890" spans="1:2" ht="14.25" customHeight="1">
      <c r="A1890" s="6"/>
      <c r="B1890" s="6"/>
    </row>
    <row r="1891" spans="1:2" ht="14.25" customHeight="1">
      <c r="A1891" s="6"/>
      <c r="B1891" s="6"/>
    </row>
    <row r="1892" spans="1:2" ht="14.25" customHeight="1">
      <c r="A1892" s="6"/>
      <c r="B1892" s="6"/>
    </row>
    <row r="1893" spans="1:2" ht="14.25" customHeight="1">
      <c r="A1893" s="6"/>
      <c r="B1893" s="6"/>
    </row>
    <row r="1894" spans="1:2" ht="14.25" customHeight="1">
      <c r="A1894" s="6"/>
      <c r="B1894" s="6"/>
    </row>
    <row r="1895" spans="1:2" ht="14.25" customHeight="1">
      <c r="A1895" s="6"/>
      <c r="B1895" s="6"/>
    </row>
    <row r="1896" spans="1:2" ht="14.25" customHeight="1">
      <c r="A1896" s="6"/>
      <c r="B1896" s="6"/>
    </row>
    <row r="1897" spans="1:2" ht="14.25" customHeight="1">
      <c r="A1897" s="6"/>
      <c r="B1897" s="6"/>
    </row>
    <row r="1898" spans="1:2" ht="14.25" customHeight="1">
      <c r="A1898" s="6"/>
      <c r="B1898" s="6"/>
    </row>
    <row r="1899" spans="1:2" ht="14.25" customHeight="1">
      <c r="A1899" s="6"/>
      <c r="B1899" s="6"/>
    </row>
    <row r="1900" spans="1:2" ht="14.25" customHeight="1">
      <c r="A1900" s="6"/>
      <c r="B1900" s="6"/>
    </row>
    <row r="1901" spans="1:2" ht="14.25" customHeight="1">
      <c r="A1901" s="6"/>
      <c r="B1901" s="6"/>
    </row>
    <row r="1902" spans="1:2" ht="14.25" customHeight="1">
      <c r="A1902" s="6"/>
      <c r="B1902" s="6"/>
    </row>
    <row r="1903" spans="1:2" ht="14.25" customHeight="1">
      <c r="A1903" s="6"/>
      <c r="B1903" s="6"/>
    </row>
    <row r="1904" spans="1:2" ht="14.25" customHeight="1">
      <c r="A1904" s="6"/>
      <c r="B1904" s="6"/>
    </row>
    <row r="1905" spans="1:2" ht="14.25" customHeight="1">
      <c r="A1905" s="6"/>
      <c r="B1905" s="6"/>
    </row>
    <row r="1906" spans="1:2" ht="14.25" customHeight="1">
      <c r="A1906" s="6"/>
      <c r="B1906" s="6"/>
    </row>
    <row r="1907" spans="1:2" ht="14.25" customHeight="1">
      <c r="A1907" s="6"/>
      <c r="B1907" s="6"/>
    </row>
    <row r="1908" spans="1:2" ht="14.25" customHeight="1">
      <c r="A1908" s="6"/>
      <c r="B1908" s="6"/>
    </row>
    <row r="1909" spans="1:2" ht="14.25" customHeight="1">
      <c r="A1909" s="6"/>
      <c r="B1909" s="6"/>
    </row>
    <row r="1910" spans="1:2" ht="14.25" customHeight="1">
      <c r="A1910" s="6"/>
      <c r="B1910" s="6"/>
    </row>
    <row r="1911" spans="1:2" ht="14.25" customHeight="1">
      <c r="A1911" s="6"/>
      <c r="B1911" s="6"/>
    </row>
    <row r="1912" spans="1:2" ht="14.25" customHeight="1">
      <c r="A1912" s="6"/>
      <c r="B1912" s="6"/>
    </row>
    <row r="1913" spans="1:2" ht="14.25" customHeight="1">
      <c r="A1913" s="6"/>
      <c r="B1913" s="6"/>
    </row>
    <row r="1914" spans="1:2" ht="14.25" customHeight="1">
      <c r="A1914" s="6"/>
      <c r="B1914" s="6"/>
    </row>
    <row r="1915" spans="1:2" ht="14.25" customHeight="1">
      <c r="A1915" s="6"/>
      <c r="B1915" s="6"/>
    </row>
    <row r="1916" spans="1:2" ht="14.25" customHeight="1">
      <c r="A1916" s="6"/>
      <c r="B1916" s="6"/>
    </row>
    <row r="1917" spans="1:2" ht="14.25" customHeight="1">
      <c r="A1917" s="6"/>
      <c r="B1917" s="6"/>
    </row>
    <row r="1918" spans="1:2" ht="14.25" customHeight="1">
      <c r="A1918" s="6"/>
      <c r="B1918" s="6"/>
    </row>
    <row r="1919" spans="1:2" ht="14.25" customHeight="1">
      <c r="A1919" s="6"/>
      <c r="B1919" s="6"/>
    </row>
    <row r="1920" spans="1:2" ht="14.25" customHeight="1">
      <c r="A1920" s="6"/>
      <c r="B1920" s="6"/>
    </row>
    <row r="1921" spans="1:2" ht="14.25" customHeight="1">
      <c r="A1921" s="6"/>
      <c r="B1921" s="6"/>
    </row>
    <row r="1922" spans="1:2" ht="14.25" customHeight="1">
      <c r="A1922" s="6"/>
      <c r="B1922" s="6"/>
    </row>
    <row r="1923" spans="1:2" ht="14.25" customHeight="1">
      <c r="A1923" s="6"/>
      <c r="B1923" s="6"/>
    </row>
    <row r="1924" spans="1:2" ht="14.25" customHeight="1">
      <c r="A1924" s="6"/>
      <c r="B1924" s="6"/>
    </row>
    <row r="1925" spans="1:2" ht="14.25" customHeight="1">
      <c r="A1925" s="6"/>
      <c r="B1925" s="6"/>
    </row>
    <row r="1926" spans="1:2" ht="14.25" customHeight="1">
      <c r="A1926" s="6"/>
      <c r="B1926" s="6"/>
    </row>
    <row r="1927" spans="1:2" ht="14.25" customHeight="1">
      <c r="A1927" s="6"/>
      <c r="B1927" s="6"/>
    </row>
    <row r="1928" spans="1:2" ht="14.25" customHeight="1">
      <c r="A1928" s="6"/>
      <c r="B1928" s="6"/>
    </row>
    <row r="1929" spans="1:2" ht="14.25" customHeight="1">
      <c r="A1929" s="6"/>
      <c r="B1929" s="6"/>
    </row>
    <row r="1930" spans="1:2" ht="14.25" customHeight="1">
      <c r="A1930" s="6"/>
      <c r="B1930" s="6"/>
    </row>
    <row r="1931" spans="1:2" ht="14.25" customHeight="1">
      <c r="A1931" s="6"/>
      <c r="B1931" s="6"/>
    </row>
    <row r="1932" spans="1:2" ht="14.25" customHeight="1">
      <c r="A1932" s="6"/>
      <c r="B1932" s="6"/>
    </row>
    <row r="1933" spans="1:2" ht="14.25" customHeight="1">
      <c r="A1933" s="6"/>
      <c r="B1933" s="6"/>
    </row>
    <row r="1934" spans="1:2" ht="14.25" customHeight="1">
      <c r="A1934" s="6"/>
      <c r="B1934" s="6"/>
    </row>
    <row r="1935" spans="1:2" ht="14.25" customHeight="1">
      <c r="A1935" s="6"/>
      <c r="B1935" s="6"/>
    </row>
    <row r="1936" spans="1:2" ht="14.25" customHeight="1">
      <c r="A1936" s="6"/>
      <c r="B1936" s="6"/>
    </row>
    <row r="1937" spans="1:2" ht="14.25" customHeight="1">
      <c r="A1937" s="6"/>
      <c r="B1937" s="6"/>
    </row>
    <row r="1938" spans="1:2" ht="14.25" customHeight="1">
      <c r="A1938" s="6"/>
      <c r="B1938" s="6"/>
    </row>
    <row r="1939" spans="1:2" ht="14.25" customHeight="1">
      <c r="A1939" s="6"/>
      <c r="B1939" s="6"/>
    </row>
    <row r="1940" spans="1:2" ht="14.25" customHeight="1">
      <c r="A1940" s="6"/>
      <c r="B1940" s="6"/>
    </row>
    <row r="1941" spans="1:2" ht="14.25" customHeight="1">
      <c r="A1941" s="6"/>
      <c r="B1941" s="6"/>
    </row>
    <row r="1942" spans="1:2" ht="14.25" customHeight="1">
      <c r="A1942" s="6"/>
      <c r="B1942" s="6"/>
    </row>
    <row r="1943" spans="1:2" ht="14.25" customHeight="1">
      <c r="A1943" s="6"/>
      <c r="B1943" s="6"/>
    </row>
    <row r="1944" spans="1:2" ht="14.25" customHeight="1">
      <c r="A1944" s="6"/>
      <c r="B1944" s="6"/>
    </row>
    <row r="1945" spans="1:2" ht="14.25" customHeight="1">
      <c r="A1945" s="6"/>
      <c r="B1945" s="6"/>
    </row>
    <row r="1946" spans="1:2" ht="14.25" customHeight="1">
      <c r="A1946" s="6"/>
      <c r="B1946" s="6"/>
    </row>
    <row r="1947" spans="1:2" ht="14.25" customHeight="1">
      <c r="A1947" s="6"/>
      <c r="B1947" s="6"/>
    </row>
    <row r="1948" spans="1:2" ht="14.25" customHeight="1">
      <c r="A1948" s="6"/>
      <c r="B1948" s="6"/>
    </row>
    <row r="1949" spans="1:2" ht="14.25" customHeight="1">
      <c r="A1949" s="6"/>
      <c r="B1949" s="6"/>
    </row>
    <row r="1950" spans="1:2" ht="14.25" customHeight="1">
      <c r="A1950" s="6"/>
      <c r="B1950" s="6"/>
    </row>
    <row r="1951" spans="1:2" ht="14.25" customHeight="1">
      <c r="A1951" s="6"/>
      <c r="B1951" s="6"/>
    </row>
    <row r="1952" spans="1:2" ht="14.25" customHeight="1">
      <c r="A1952" s="6"/>
      <c r="B1952" s="6"/>
    </row>
    <row r="1953" spans="1:2" ht="14.25" customHeight="1">
      <c r="A1953" s="6"/>
      <c r="B1953" s="6"/>
    </row>
    <row r="1954" spans="1:2" ht="14.25" customHeight="1">
      <c r="A1954" s="6"/>
      <c r="B1954" s="6"/>
    </row>
    <row r="1955" spans="1:2" ht="14.25" customHeight="1">
      <c r="A1955" s="6"/>
      <c r="B1955" s="6"/>
    </row>
    <row r="1956" spans="1:2" ht="14.25" customHeight="1">
      <c r="A1956" s="6"/>
      <c r="B1956" s="6"/>
    </row>
    <row r="1957" spans="1:2" ht="14.25" customHeight="1">
      <c r="A1957" s="6"/>
      <c r="B1957" s="6"/>
    </row>
    <row r="1958" spans="1:2" ht="14.25" customHeight="1">
      <c r="A1958" s="6"/>
      <c r="B1958" s="6"/>
    </row>
    <row r="1959" spans="1:2" ht="14.25" customHeight="1">
      <c r="A1959" s="6"/>
      <c r="B1959" s="6"/>
    </row>
    <row r="1960" spans="1:2" ht="14.25" customHeight="1">
      <c r="A1960" s="6"/>
      <c r="B1960" s="6"/>
    </row>
    <row r="1961" spans="1:2" ht="14.25" customHeight="1">
      <c r="A1961" s="6"/>
      <c r="B1961" s="6"/>
    </row>
    <row r="1962" spans="1:2" ht="14.25" customHeight="1">
      <c r="A1962" s="6"/>
      <c r="B1962" s="6"/>
    </row>
    <row r="1963" spans="1:2" ht="14.25" customHeight="1">
      <c r="A1963" s="6"/>
      <c r="B1963" s="6"/>
    </row>
    <row r="1964" spans="1:2" ht="14.25" customHeight="1">
      <c r="A1964" s="6"/>
      <c r="B1964" s="6"/>
    </row>
    <row r="1965" spans="1:2" ht="14.25" customHeight="1">
      <c r="A1965" s="6"/>
      <c r="B1965" s="6"/>
    </row>
    <row r="1966" spans="1:2" ht="14.25" customHeight="1">
      <c r="A1966" s="6"/>
      <c r="B1966" s="6"/>
    </row>
    <row r="1967" spans="1:2" ht="14.25" customHeight="1">
      <c r="A1967" s="6"/>
      <c r="B1967" s="6"/>
    </row>
    <row r="1968" spans="1:2" ht="14.25" customHeight="1">
      <c r="A1968" s="6"/>
      <c r="B1968" s="6"/>
    </row>
    <row r="1969" spans="1:2" ht="14.25" customHeight="1">
      <c r="A1969" s="6"/>
      <c r="B1969" s="6"/>
    </row>
    <row r="1970" spans="1:2" ht="14.25" customHeight="1">
      <c r="A1970" s="6"/>
      <c r="B1970" s="6"/>
    </row>
    <row r="1971" spans="1:2" ht="14.25" customHeight="1">
      <c r="A1971" s="6"/>
      <c r="B1971" s="6"/>
    </row>
    <row r="1972" spans="1:2" ht="14.25" customHeight="1">
      <c r="A1972" s="6"/>
      <c r="B1972" s="6"/>
    </row>
    <row r="1973" spans="1:2" ht="14.25" customHeight="1">
      <c r="A1973" s="6"/>
      <c r="B1973" s="6"/>
    </row>
    <row r="1974" spans="1:2" ht="14.25" customHeight="1">
      <c r="A1974" s="6"/>
      <c r="B1974" s="6"/>
    </row>
    <row r="1975" spans="1:2" ht="14.25" customHeight="1">
      <c r="A1975" s="6"/>
      <c r="B1975" s="6"/>
    </row>
    <row r="1976" spans="1:2" ht="14.25" customHeight="1">
      <c r="A1976" s="6"/>
      <c r="B1976" s="6"/>
    </row>
    <row r="1977" spans="1:2" ht="14.25" customHeight="1">
      <c r="A1977" s="6"/>
      <c r="B1977" s="6"/>
    </row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</sheetData>
  <mergeCells count="7">
    <mergeCell ref="A2:B2"/>
    <mergeCell ref="C2:N2"/>
    <mergeCell ref="E9:F9"/>
    <mergeCell ref="E10:F10"/>
    <mergeCell ref="A3:N3"/>
    <mergeCell ref="F6:F7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61"/>
  <sheetViews>
    <sheetView workbookViewId="0" topLeftCell="A1">
      <selection activeCell="A2" sqref="A2:IV2"/>
    </sheetView>
  </sheetViews>
  <sheetFormatPr defaultColWidth="9.140625" defaultRowHeight="18.75" customHeight="1"/>
  <cols>
    <col min="1" max="16384" width="3.57421875" style="6" customWidth="1"/>
  </cols>
  <sheetData>
    <row r="1" ht="18.75" customHeight="1" thickBot="1">
      <c r="A1" s="38" t="s">
        <v>30</v>
      </c>
    </row>
    <row r="2" spans="1:25" ht="18.75" customHeight="1" thickBot="1">
      <c r="A2" s="34"/>
      <c r="B2" s="35"/>
      <c r="C2" s="315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7"/>
      <c r="X2" s="39" t="s">
        <v>2</v>
      </c>
      <c r="Y2" s="39">
        <f>'U Calculations'!K7</f>
        <v>4</v>
      </c>
    </row>
    <row r="3" spans="1:32" ht="18.75" customHeight="1" thickBot="1">
      <c r="A3" s="36"/>
      <c r="B3" s="37"/>
      <c r="C3" s="28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30">
        <v>20</v>
      </c>
      <c r="X3" s="40" t="s">
        <v>3</v>
      </c>
      <c r="Y3" s="40">
        <f>'U Calculations'!J7</f>
        <v>4</v>
      </c>
      <c r="Z3" s="27"/>
      <c r="AA3" s="27"/>
      <c r="AB3" s="24" t="s">
        <v>4</v>
      </c>
      <c r="AC3" s="24"/>
      <c r="AD3" s="25"/>
      <c r="AE3" s="24"/>
      <c r="AF3" s="26">
        <f>HLOOKUP(Y2,C3:V43,Y3+1,FALSE)</f>
        <v>3</v>
      </c>
    </row>
    <row r="4" spans="1:43" ht="18.75" customHeight="1">
      <c r="A4" s="318" t="s">
        <v>3</v>
      </c>
      <c r="B4" s="31">
        <v>1</v>
      </c>
      <c r="C4" s="41" t="s">
        <v>9</v>
      </c>
      <c r="D4" s="41" t="s">
        <v>9</v>
      </c>
      <c r="E4" s="41" t="s">
        <v>9</v>
      </c>
      <c r="F4" s="41" t="s">
        <v>9</v>
      </c>
      <c r="G4" s="41" t="s">
        <v>9</v>
      </c>
      <c r="H4" s="41" t="s">
        <v>9</v>
      </c>
      <c r="I4" s="41" t="s">
        <v>9</v>
      </c>
      <c r="J4" s="41" t="s">
        <v>9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8.75" customHeight="1">
      <c r="A5" s="319"/>
      <c r="B5" s="32">
        <v>2</v>
      </c>
      <c r="C5" s="41" t="s">
        <v>9</v>
      </c>
      <c r="D5" s="41" t="s">
        <v>9</v>
      </c>
      <c r="E5" s="41">
        <v>0</v>
      </c>
      <c r="F5" s="41">
        <v>0</v>
      </c>
      <c r="G5" s="41">
        <v>1</v>
      </c>
      <c r="H5" s="41">
        <v>1</v>
      </c>
      <c r="I5" s="41">
        <v>1</v>
      </c>
      <c r="J5" s="41">
        <v>2</v>
      </c>
      <c r="K5" s="41">
        <v>2</v>
      </c>
      <c r="L5" s="41">
        <v>3</v>
      </c>
      <c r="M5" s="41">
        <v>3</v>
      </c>
      <c r="N5" s="41">
        <v>4</v>
      </c>
      <c r="O5" s="41">
        <v>4</v>
      </c>
      <c r="P5" s="41">
        <v>5</v>
      </c>
      <c r="Q5" s="41">
        <v>5</v>
      </c>
      <c r="R5" s="41">
        <v>5</v>
      </c>
      <c r="S5" s="41">
        <v>6</v>
      </c>
      <c r="T5" s="41">
        <v>6</v>
      </c>
      <c r="U5" s="41">
        <v>7</v>
      </c>
      <c r="V5" s="41">
        <v>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8.75" customHeight="1">
      <c r="A6" s="319"/>
      <c r="B6" s="32">
        <v>3</v>
      </c>
      <c r="C6" s="41" t="s">
        <v>9</v>
      </c>
      <c r="D6" s="41">
        <v>0</v>
      </c>
      <c r="E6" s="41">
        <v>1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5</v>
      </c>
      <c r="L6" s="41">
        <v>6</v>
      </c>
      <c r="M6" s="41">
        <v>7</v>
      </c>
      <c r="N6" s="41">
        <v>8</v>
      </c>
      <c r="O6" s="41">
        <v>9</v>
      </c>
      <c r="P6" s="41">
        <v>10</v>
      </c>
      <c r="Q6" s="41">
        <v>10</v>
      </c>
      <c r="R6" s="41">
        <v>11</v>
      </c>
      <c r="S6" s="41">
        <v>12</v>
      </c>
      <c r="T6" s="41">
        <v>13</v>
      </c>
      <c r="U6" s="41">
        <v>14</v>
      </c>
      <c r="V6" s="41">
        <v>15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8.75" customHeight="1">
      <c r="A7" s="319"/>
      <c r="B7" s="32">
        <v>4</v>
      </c>
      <c r="C7" s="41" t="s">
        <v>9</v>
      </c>
      <c r="D7" s="41">
        <v>0</v>
      </c>
      <c r="E7" s="41">
        <v>1</v>
      </c>
      <c r="F7" s="41">
        <v>3</v>
      </c>
      <c r="G7" s="41">
        <v>4</v>
      </c>
      <c r="H7" s="41">
        <v>5</v>
      </c>
      <c r="I7" s="41">
        <v>6</v>
      </c>
      <c r="J7" s="41">
        <v>7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  <c r="P7" s="41">
        <v>15</v>
      </c>
      <c r="Q7" s="41">
        <v>16</v>
      </c>
      <c r="R7" s="41">
        <v>17</v>
      </c>
      <c r="S7" s="41">
        <v>18</v>
      </c>
      <c r="T7" s="41">
        <v>20</v>
      </c>
      <c r="U7" s="41">
        <v>21</v>
      </c>
      <c r="V7" s="41">
        <v>22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8.75" customHeight="1">
      <c r="A8" s="319"/>
      <c r="B8" s="32">
        <v>5</v>
      </c>
      <c r="C8" s="41" t="s">
        <v>9</v>
      </c>
      <c r="D8" s="41">
        <v>1</v>
      </c>
      <c r="E8" s="41">
        <v>2</v>
      </c>
      <c r="F8" s="41">
        <v>4</v>
      </c>
      <c r="G8" s="41">
        <v>5</v>
      </c>
      <c r="H8" s="41">
        <v>7</v>
      </c>
      <c r="I8" s="41">
        <v>8</v>
      </c>
      <c r="J8" s="41">
        <v>10</v>
      </c>
      <c r="K8" s="41">
        <v>12</v>
      </c>
      <c r="L8" s="41">
        <v>13</v>
      </c>
      <c r="M8" s="41">
        <v>15</v>
      </c>
      <c r="N8" s="41">
        <v>17</v>
      </c>
      <c r="O8" s="41">
        <v>18</v>
      </c>
      <c r="P8" s="41">
        <v>20</v>
      </c>
      <c r="Q8" s="41">
        <v>22</v>
      </c>
      <c r="R8" s="41">
        <v>23</v>
      </c>
      <c r="S8" s="41">
        <v>25</v>
      </c>
      <c r="T8" s="41">
        <v>27</v>
      </c>
      <c r="U8" s="41">
        <v>28</v>
      </c>
      <c r="V8" s="41">
        <v>30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8.75" customHeight="1">
      <c r="A9" s="319"/>
      <c r="B9" s="32">
        <v>6</v>
      </c>
      <c r="C9" s="41" t="s">
        <v>9</v>
      </c>
      <c r="D9" s="41">
        <v>1</v>
      </c>
      <c r="E9" s="41">
        <v>3</v>
      </c>
      <c r="F9" s="41">
        <v>5</v>
      </c>
      <c r="G9" s="41">
        <v>7</v>
      </c>
      <c r="H9" s="41">
        <v>9</v>
      </c>
      <c r="I9" s="41">
        <v>11</v>
      </c>
      <c r="J9" s="41">
        <v>13</v>
      </c>
      <c r="K9" s="41">
        <v>15</v>
      </c>
      <c r="L9" s="41">
        <v>17</v>
      </c>
      <c r="M9" s="41">
        <v>19</v>
      </c>
      <c r="N9" s="41">
        <v>21</v>
      </c>
      <c r="O9" s="41">
        <v>23</v>
      </c>
      <c r="P9" s="41">
        <v>25</v>
      </c>
      <c r="Q9" s="41">
        <v>27</v>
      </c>
      <c r="R9" s="41">
        <v>29</v>
      </c>
      <c r="S9" s="41">
        <v>31</v>
      </c>
      <c r="T9" s="41">
        <v>34</v>
      </c>
      <c r="U9" s="41">
        <v>36</v>
      </c>
      <c r="V9" s="41">
        <v>38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8.75" customHeight="1">
      <c r="A10" s="319"/>
      <c r="B10" s="32">
        <v>7</v>
      </c>
      <c r="C10" s="41" t="s">
        <v>9</v>
      </c>
      <c r="D10" s="41">
        <v>1</v>
      </c>
      <c r="E10" s="41">
        <v>4</v>
      </c>
      <c r="F10" s="41">
        <v>6</v>
      </c>
      <c r="G10" s="41">
        <v>8</v>
      </c>
      <c r="H10" s="41">
        <v>11</v>
      </c>
      <c r="I10" s="41">
        <v>13</v>
      </c>
      <c r="J10" s="41">
        <v>16</v>
      </c>
      <c r="K10" s="41">
        <v>18</v>
      </c>
      <c r="L10" s="41">
        <v>21</v>
      </c>
      <c r="M10" s="41">
        <v>23</v>
      </c>
      <c r="N10" s="41">
        <v>26</v>
      </c>
      <c r="O10" s="41">
        <v>28</v>
      </c>
      <c r="P10" s="41">
        <v>31</v>
      </c>
      <c r="Q10" s="41">
        <v>33</v>
      </c>
      <c r="R10" s="41">
        <v>36</v>
      </c>
      <c r="S10" s="41">
        <v>38</v>
      </c>
      <c r="T10" s="41">
        <v>41</v>
      </c>
      <c r="U10" s="41">
        <v>43</v>
      </c>
      <c r="V10" s="41">
        <v>46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8.75" customHeight="1">
      <c r="A11" s="319"/>
      <c r="B11" s="32">
        <v>8</v>
      </c>
      <c r="C11" s="41" t="s">
        <v>9</v>
      </c>
      <c r="D11" s="41">
        <v>2</v>
      </c>
      <c r="E11" s="41">
        <v>5</v>
      </c>
      <c r="F11" s="41">
        <v>7</v>
      </c>
      <c r="G11" s="41">
        <v>10</v>
      </c>
      <c r="H11" s="41">
        <v>13</v>
      </c>
      <c r="I11" s="41">
        <v>16</v>
      </c>
      <c r="J11" s="41">
        <v>19</v>
      </c>
      <c r="K11" s="41">
        <v>22</v>
      </c>
      <c r="L11" s="41">
        <v>24</v>
      </c>
      <c r="M11" s="41">
        <v>27</v>
      </c>
      <c r="N11" s="41">
        <v>30</v>
      </c>
      <c r="O11" s="41">
        <v>33</v>
      </c>
      <c r="P11" s="41">
        <v>36</v>
      </c>
      <c r="Q11" s="41">
        <v>39</v>
      </c>
      <c r="R11" s="41">
        <v>42</v>
      </c>
      <c r="S11" s="41">
        <v>45</v>
      </c>
      <c r="T11" s="41">
        <v>48</v>
      </c>
      <c r="U11" s="41">
        <v>51</v>
      </c>
      <c r="V11" s="41">
        <v>54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8.75" customHeight="1">
      <c r="A12" s="319"/>
      <c r="B12" s="32">
        <v>9</v>
      </c>
      <c r="C12" s="41">
        <v>0</v>
      </c>
      <c r="D12" s="41">
        <v>2</v>
      </c>
      <c r="E12" s="41">
        <v>5</v>
      </c>
      <c r="F12" s="41">
        <v>9</v>
      </c>
      <c r="G12" s="41">
        <v>12</v>
      </c>
      <c r="H12" s="41">
        <v>15</v>
      </c>
      <c r="I12" s="41">
        <v>18</v>
      </c>
      <c r="J12" s="41">
        <v>22</v>
      </c>
      <c r="K12" s="41">
        <v>25</v>
      </c>
      <c r="L12" s="41">
        <v>28</v>
      </c>
      <c r="M12" s="41">
        <v>31</v>
      </c>
      <c r="N12" s="41">
        <v>35</v>
      </c>
      <c r="O12" s="41">
        <v>38</v>
      </c>
      <c r="P12" s="41">
        <v>41</v>
      </c>
      <c r="Q12" s="41">
        <v>45</v>
      </c>
      <c r="R12" s="41">
        <v>48</v>
      </c>
      <c r="S12" s="41">
        <v>52</v>
      </c>
      <c r="T12" s="41">
        <v>55</v>
      </c>
      <c r="U12" s="41">
        <v>58</v>
      </c>
      <c r="V12" s="41">
        <v>62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8.75" customHeight="1">
      <c r="A13" s="319"/>
      <c r="B13" s="32">
        <v>10</v>
      </c>
      <c r="C13" s="41">
        <v>0</v>
      </c>
      <c r="D13" s="41">
        <v>3</v>
      </c>
      <c r="E13" s="41">
        <v>6</v>
      </c>
      <c r="F13" s="41">
        <v>10</v>
      </c>
      <c r="G13" s="41">
        <v>13</v>
      </c>
      <c r="H13" s="41">
        <v>17</v>
      </c>
      <c r="I13" s="41">
        <v>21</v>
      </c>
      <c r="J13" s="41">
        <v>24</v>
      </c>
      <c r="K13" s="41">
        <v>28</v>
      </c>
      <c r="L13" s="41">
        <v>32</v>
      </c>
      <c r="M13" s="41">
        <v>36</v>
      </c>
      <c r="N13" s="41">
        <v>39</v>
      </c>
      <c r="O13" s="41">
        <v>43</v>
      </c>
      <c r="P13" s="41">
        <v>47</v>
      </c>
      <c r="Q13" s="41">
        <v>51</v>
      </c>
      <c r="R13" s="41">
        <v>54</v>
      </c>
      <c r="S13" s="41">
        <v>58</v>
      </c>
      <c r="T13" s="41">
        <v>62</v>
      </c>
      <c r="U13" s="41">
        <v>66</v>
      </c>
      <c r="V13" s="41">
        <v>70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8.75" customHeight="1">
      <c r="A14" s="319"/>
      <c r="B14" s="32">
        <v>11</v>
      </c>
      <c r="C14" s="41">
        <v>0</v>
      </c>
      <c r="D14" s="41">
        <v>3</v>
      </c>
      <c r="E14" s="41">
        <v>7</v>
      </c>
      <c r="F14" s="41">
        <v>11</v>
      </c>
      <c r="G14" s="41">
        <v>15</v>
      </c>
      <c r="H14" s="41">
        <v>19</v>
      </c>
      <c r="I14" s="41">
        <v>23</v>
      </c>
      <c r="J14" s="41">
        <v>27</v>
      </c>
      <c r="K14" s="41">
        <v>31</v>
      </c>
      <c r="L14" s="41">
        <v>36</v>
      </c>
      <c r="M14" s="41">
        <v>40</v>
      </c>
      <c r="N14" s="41">
        <v>44</v>
      </c>
      <c r="O14" s="41">
        <v>48</v>
      </c>
      <c r="P14" s="41">
        <v>52</v>
      </c>
      <c r="Q14" s="41">
        <v>57</v>
      </c>
      <c r="R14" s="41">
        <v>61</v>
      </c>
      <c r="S14" s="41">
        <v>65</v>
      </c>
      <c r="T14" s="41">
        <v>69</v>
      </c>
      <c r="U14" s="41">
        <v>73</v>
      </c>
      <c r="V14" s="41">
        <v>78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8.75" customHeight="1">
      <c r="A15" s="319"/>
      <c r="B15" s="32">
        <v>12</v>
      </c>
      <c r="C15" s="41">
        <v>0</v>
      </c>
      <c r="D15" s="41">
        <v>4</v>
      </c>
      <c r="E15" s="41">
        <v>8</v>
      </c>
      <c r="F15" s="41">
        <v>12</v>
      </c>
      <c r="G15" s="41">
        <v>17</v>
      </c>
      <c r="H15" s="41">
        <v>21</v>
      </c>
      <c r="I15" s="41">
        <v>26</v>
      </c>
      <c r="J15" s="41">
        <v>30</v>
      </c>
      <c r="K15" s="41">
        <v>35</v>
      </c>
      <c r="L15" s="41">
        <v>39</v>
      </c>
      <c r="M15" s="41">
        <v>44</v>
      </c>
      <c r="N15" s="41">
        <v>49</v>
      </c>
      <c r="O15" s="41">
        <v>53</v>
      </c>
      <c r="P15" s="41">
        <v>58</v>
      </c>
      <c r="Q15" s="41">
        <v>63</v>
      </c>
      <c r="R15" s="41">
        <v>67</v>
      </c>
      <c r="S15" s="41">
        <v>72</v>
      </c>
      <c r="T15" s="41">
        <v>77</v>
      </c>
      <c r="U15" s="41">
        <v>81</v>
      </c>
      <c r="V15" s="41">
        <v>86</v>
      </c>
      <c r="X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8.75" customHeight="1">
      <c r="A16" s="319"/>
      <c r="B16" s="32">
        <v>13</v>
      </c>
      <c r="C16" s="41">
        <v>0</v>
      </c>
      <c r="D16" s="41">
        <v>4</v>
      </c>
      <c r="E16" s="41">
        <v>9</v>
      </c>
      <c r="F16" s="41">
        <v>13</v>
      </c>
      <c r="G16" s="41">
        <v>18</v>
      </c>
      <c r="H16" s="41">
        <v>23</v>
      </c>
      <c r="I16" s="41">
        <v>28</v>
      </c>
      <c r="J16" s="41">
        <v>33</v>
      </c>
      <c r="K16" s="41">
        <v>38</v>
      </c>
      <c r="L16" s="41">
        <v>43</v>
      </c>
      <c r="M16" s="41">
        <v>48</v>
      </c>
      <c r="N16" s="41">
        <v>53</v>
      </c>
      <c r="O16" s="41">
        <v>58</v>
      </c>
      <c r="P16" s="41">
        <v>63</v>
      </c>
      <c r="Q16" s="41">
        <v>68</v>
      </c>
      <c r="R16" s="41">
        <v>74</v>
      </c>
      <c r="S16" s="41">
        <v>79</v>
      </c>
      <c r="T16" s="41">
        <v>84</v>
      </c>
      <c r="U16" s="41">
        <v>89</v>
      </c>
      <c r="V16" s="41">
        <v>94</v>
      </c>
      <c r="X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8.75" customHeight="1">
      <c r="A17" s="319"/>
      <c r="B17" s="32">
        <v>14</v>
      </c>
      <c r="C17" s="41">
        <v>0</v>
      </c>
      <c r="D17" s="41">
        <v>5</v>
      </c>
      <c r="E17" s="41">
        <v>10</v>
      </c>
      <c r="F17" s="41">
        <v>15</v>
      </c>
      <c r="G17" s="41">
        <v>20</v>
      </c>
      <c r="H17" s="41">
        <v>25</v>
      </c>
      <c r="I17" s="41">
        <v>31</v>
      </c>
      <c r="J17" s="41">
        <v>36</v>
      </c>
      <c r="K17" s="41">
        <v>41</v>
      </c>
      <c r="L17" s="41">
        <v>47</v>
      </c>
      <c r="M17" s="41">
        <v>52</v>
      </c>
      <c r="N17" s="41">
        <v>58</v>
      </c>
      <c r="O17" s="41">
        <v>63</v>
      </c>
      <c r="P17" s="41">
        <v>69</v>
      </c>
      <c r="Q17" s="41">
        <v>74</v>
      </c>
      <c r="R17" s="41">
        <v>80</v>
      </c>
      <c r="S17" s="41">
        <v>85</v>
      </c>
      <c r="T17" s="41">
        <v>91</v>
      </c>
      <c r="U17" s="41">
        <v>97</v>
      </c>
      <c r="V17" s="41">
        <v>102</v>
      </c>
      <c r="X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8.75" customHeight="1">
      <c r="A18" s="319"/>
      <c r="B18" s="32">
        <v>15</v>
      </c>
      <c r="C18" s="41">
        <v>0</v>
      </c>
      <c r="D18" s="41">
        <v>5</v>
      </c>
      <c r="E18" s="41">
        <v>10</v>
      </c>
      <c r="F18" s="41">
        <v>16</v>
      </c>
      <c r="G18" s="41">
        <v>22</v>
      </c>
      <c r="H18" s="41">
        <v>27</v>
      </c>
      <c r="I18" s="41">
        <v>33</v>
      </c>
      <c r="J18" s="41">
        <v>39</v>
      </c>
      <c r="K18" s="41">
        <v>45</v>
      </c>
      <c r="L18" s="41">
        <v>51</v>
      </c>
      <c r="M18" s="41">
        <v>57</v>
      </c>
      <c r="N18" s="41">
        <v>63</v>
      </c>
      <c r="O18" s="41">
        <v>68</v>
      </c>
      <c r="P18" s="41">
        <v>74</v>
      </c>
      <c r="Q18" s="41">
        <v>80</v>
      </c>
      <c r="R18" s="41">
        <v>86</v>
      </c>
      <c r="S18" s="41">
        <v>92</v>
      </c>
      <c r="T18" s="41">
        <v>98</v>
      </c>
      <c r="U18" s="41">
        <v>104</v>
      </c>
      <c r="V18" s="41">
        <v>110</v>
      </c>
      <c r="X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8.75" customHeight="1">
      <c r="A19" s="319"/>
      <c r="B19" s="32">
        <v>16</v>
      </c>
      <c r="C19" s="41">
        <v>0</v>
      </c>
      <c r="D19" s="41">
        <v>5</v>
      </c>
      <c r="E19" s="41">
        <v>11</v>
      </c>
      <c r="F19" s="41">
        <v>17</v>
      </c>
      <c r="G19" s="41">
        <v>23</v>
      </c>
      <c r="H19" s="41">
        <v>29</v>
      </c>
      <c r="I19" s="41">
        <v>36</v>
      </c>
      <c r="J19" s="41">
        <v>42</v>
      </c>
      <c r="K19" s="41">
        <v>48</v>
      </c>
      <c r="L19" s="41">
        <v>54</v>
      </c>
      <c r="M19" s="41">
        <v>61</v>
      </c>
      <c r="N19" s="41">
        <v>67</v>
      </c>
      <c r="O19" s="41">
        <v>74</v>
      </c>
      <c r="P19" s="41">
        <v>80</v>
      </c>
      <c r="Q19" s="41">
        <v>86</v>
      </c>
      <c r="R19" s="41">
        <v>93</v>
      </c>
      <c r="S19" s="41">
        <v>99</v>
      </c>
      <c r="T19" s="41">
        <v>106</v>
      </c>
      <c r="U19" s="41">
        <v>112</v>
      </c>
      <c r="V19" s="41">
        <v>119</v>
      </c>
      <c r="X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8.75" customHeight="1">
      <c r="A20" s="319"/>
      <c r="B20" s="32">
        <v>17</v>
      </c>
      <c r="C20" s="41">
        <v>0</v>
      </c>
      <c r="D20" s="41">
        <v>6</v>
      </c>
      <c r="E20" s="41">
        <v>12</v>
      </c>
      <c r="F20" s="41">
        <v>18</v>
      </c>
      <c r="G20" s="41">
        <v>25</v>
      </c>
      <c r="H20" s="41">
        <v>31</v>
      </c>
      <c r="I20" s="41">
        <v>38</v>
      </c>
      <c r="J20" s="41">
        <v>45</v>
      </c>
      <c r="K20" s="41">
        <v>52</v>
      </c>
      <c r="L20" s="41">
        <v>58</v>
      </c>
      <c r="M20" s="41">
        <v>65</v>
      </c>
      <c r="N20" s="41">
        <v>72</v>
      </c>
      <c r="O20" s="41">
        <v>79</v>
      </c>
      <c r="P20" s="41">
        <v>85</v>
      </c>
      <c r="Q20" s="41">
        <v>92</v>
      </c>
      <c r="R20" s="41">
        <v>99</v>
      </c>
      <c r="S20" s="41">
        <v>106</v>
      </c>
      <c r="T20" s="41">
        <v>113</v>
      </c>
      <c r="U20" s="41">
        <v>120</v>
      </c>
      <c r="V20" s="41">
        <v>127</v>
      </c>
      <c r="X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8.75" customHeight="1">
      <c r="A21" s="319"/>
      <c r="B21" s="32">
        <v>18</v>
      </c>
      <c r="C21" s="41">
        <v>0</v>
      </c>
      <c r="D21" s="41">
        <v>6</v>
      </c>
      <c r="E21" s="41">
        <v>13</v>
      </c>
      <c r="F21" s="41">
        <v>20</v>
      </c>
      <c r="G21" s="41">
        <v>27</v>
      </c>
      <c r="H21" s="41">
        <v>34</v>
      </c>
      <c r="I21" s="41">
        <v>41</v>
      </c>
      <c r="J21" s="41">
        <v>48</v>
      </c>
      <c r="K21" s="41">
        <v>55</v>
      </c>
      <c r="L21" s="41">
        <v>62</v>
      </c>
      <c r="M21" s="41">
        <v>69</v>
      </c>
      <c r="N21" s="41">
        <v>77</v>
      </c>
      <c r="O21" s="41">
        <v>84</v>
      </c>
      <c r="P21" s="41">
        <v>91</v>
      </c>
      <c r="Q21" s="41">
        <v>98</v>
      </c>
      <c r="R21" s="41">
        <v>106</v>
      </c>
      <c r="S21" s="41">
        <v>113</v>
      </c>
      <c r="T21" s="41">
        <v>120</v>
      </c>
      <c r="U21" s="41">
        <v>128</v>
      </c>
      <c r="V21" s="41">
        <v>135</v>
      </c>
      <c r="X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8.75" customHeight="1">
      <c r="A22" s="319"/>
      <c r="B22" s="32">
        <v>19</v>
      </c>
      <c r="C22" s="41">
        <v>1</v>
      </c>
      <c r="D22" s="41">
        <v>7</v>
      </c>
      <c r="E22" s="41">
        <v>14</v>
      </c>
      <c r="F22" s="41">
        <v>21</v>
      </c>
      <c r="G22" s="41">
        <v>28</v>
      </c>
      <c r="H22" s="41">
        <v>36</v>
      </c>
      <c r="I22" s="41">
        <v>43</v>
      </c>
      <c r="J22" s="41">
        <v>51</v>
      </c>
      <c r="K22" s="41">
        <v>58</v>
      </c>
      <c r="L22" s="41">
        <v>66</v>
      </c>
      <c r="M22" s="41">
        <v>73</v>
      </c>
      <c r="N22" s="41">
        <v>81</v>
      </c>
      <c r="O22" s="41">
        <v>89</v>
      </c>
      <c r="P22" s="41">
        <v>97</v>
      </c>
      <c r="Q22" s="41">
        <v>104</v>
      </c>
      <c r="R22" s="41">
        <v>112</v>
      </c>
      <c r="S22" s="41">
        <v>120</v>
      </c>
      <c r="T22" s="41">
        <v>128</v>
      </c>
      <c r="U22" s="41">
        <v>135</v>
      </c>
      <c r="V22" s="41">
        <v>143</v>
      </c>
      <c r="X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8.75" customHeight="1">
      <c r="A23" s="319"/>
      <c r="B23" s="32">
        <v>20</v>
      </c>
      <c r="C23" s="41">
        <v>1</v>
      </c>
      <c r="D23" s="41">
        <v>7</v>
      </c>
      <c r="E23" s="41">
        <v>15</v>
      </c>
      <c r="F23" s="41">
        <v>22</v>
      </c>
      <c r="G23" s="41">
        <v>30</v>
      </c>
      <c r="H23" s="41">
        <v>38</v>
      </c>
      <c r="I23" s="41">
        <v>46</v>
      </c>
      <c r="J23" s="41">
        <v>54</v>
      </c>
      <c r="K23" s="41">
        <v>62</v>
      </c>
      <c r="L23" s="41">
        <v>70</v>
      </c>
      <c r="M23" s="41">
        <v>78</v>
      </c>
      <c r="N23" s="41">
        <v>86</v>
      </c>
      <c r="O23" s="41">
        <v>94</v>
      </c>
      <c r="P23" s="41">
        <v>102</v>
      </c>
      <c r="Q23" s="41">
        <v>110</v>
      </c>
      <c r="R23" s="41">
        <v>119</v>
      </c>
      <c r="S23" s="41">
        <v>127</v>
      </c>
      <c r="T23" s="41">
        <v>135</v>
      </c>
      <c r="U23" s="41">
        <v>143</v>
      </c>
      <c r="V23" s="41">
        <v>151</v>
      </c>
      <c r="X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22" ht="18.75" customHeight="1">
      <c r="A24" s="319"/>
      <c r="B24" s="32">
        <v>21</v>
      </c>
      <c r="C24" s="41">
        <v>1</v>
      </c>
      <c r="D24" s="41">
        <v>8</v>
      </c>
      <c r="E24" s="41">
        <v>15</v>
      </c>
      <c r="F24" s="41">
        <v>23</v>
      </c>
      <c r="G24" s="41">
        <v>32</v>
      </c>
      <c r="H24" s="41">
        <v>40</v>
      </c>
      <c r="I24" s="41">
        <v>48</v>
      </c>
      <c r="J24" s="41">
        <v>56</v>
      </c>
      <c r="K24" s="41">
        <v>65</v>
      </c>
      <c r="L24" s="41">
        <v>73</v>
      </c>
      <c r="M24" s="41">
        <v>82</v>
      </c>
      <c r="N24" s="41">
        <v>91</v>
      </c>
      <c r="O24" s="41">
        <v>99</v>
      </c>
      <c r="P24" s="41">
        <v>108</v>
      </c>
      <c r="Q24" s="41">
        <v>116</v>
      </c>
      <c r="R24" s="41">
        <v>125</v>
      </c>
      <c r="S24" s="41">
        <v>134</v>
      </c>
      <c r="T24" s="41">
        <v>142</v>
      </c>
      <c r="U24" s="41">
        <v>151</v>
      </c>
      <c r="V24" s="41">
        <v>160</v>
      </c>
    </row>
    <row r="25" spans="1:22" ht="18.75" customHeight="1">
      <c r="A25" s="319"/>
      <c r="B25" s="32">
        <v>22</v>
      </c>
      <c r="C25" s="41">
        <v>1</v>
      </c>
      <c r="D25" s="41">
        <v>8</v>
      </c>
      <c r="E25" s="41">
        <v>16</v>
      </c>
      <c r="F25" s="41">
        <v>25</v>
      </c>
      <c r="G25" s="41">
        <v>33</v>
      </c>
      <c r="H25" s="41">
        <v>42</v>
      </c>
      <c r="I25" s="41">
        <v>51</v>
      </c>
      <c r="J25" s="41">
        <v>59</v>
      </c>
      <c r="K25" s="41">
        <v>68</v>
      </c>
      <c r="L25" s="41">
        <v>77</v>
      </c>
      <c r="M25" s="41">
        <v>86</v>
      </c>
      <c r="N25" s="41">
        <v>95</v>
      </c>
      <c r="O25" s="41">
        <v>104</v>
      </c>
      <c r="P25" s="41">
        <v>113</v>
      </c>
      <c r="Q25" s="41">
        <v>122</v>
      </c>
      <c r="R25" s="41">
        <v>131</v>
      </c>
      <c r="S25" s="41">
        <v>141</v>
      </c>
      <c r="T25" s="41">
        <v>150</v>
      </c>
      <c r="U25" s="41">
        <v>159</v>
      </c>
      <c r="V25" s="41">
        <v>168</v>
      </c>
    </row>
    <row r="26" spans="1:22" ht="18.75" customHeight="1">
      <c r="A26" s="319"/>
      <c r="B26" s="32">
        <v>23</v>
      </c>
      <c r="C26" s="41">
        <v>1</v>
      </c>
      <c r="D26" s="41">
        <v>9</v>
      </c>
      <c r="E26" s="41">
        <v>17</v>
      </c>
      <c r="F26" s="41">
        <v>26</v>
      </c>
      <c r="G26" s="41">
        <v>35</v>
      </c>
      <c r="H26" s="41">
        <v>44</v>
      </c>
      <c r="I26" s="41">
        <v>53</v>
      </c>
      <c r="J26" s="41">
        <v>62</v>
      </c>
      <c r="K26" s="41">
        <v>72</v>
      </c>
      <c r="L26" s="41">
        <v>81</v>
      </c>
      <c r="M26" s="41">
        <v>90</v>
      </c>
      <c r="N26" s="41">
        <v>100</v>
      </c>
      <c r="O26" s="41">
        <v>119</v>
      </c>
      <c r="P26" s="41">
        <v>119</v>
      </c>
      <c r="Q26" s="41">
        <v>128</v>
      </c>
      <c r="R26" s="41">
        <v>138</v>
      </c>
      <c r="S26" s="41">
        <v>147</v>
      </c>
      <c r="T26" s="41">
        <v>157</v>
      </c>
      <c r="U26" s="41">
        <v>167</v>
      </c>
      <c r="V26" s="41">
        <v>176</v>
      </c>
    </row>
    <row r="27" spans="1:22" ht="18.75" customHeight="1">
      <c r="A27" s="319"/>
      <c r="B27" s="32">
        <v>24</v>
      </c>
      <c r="C27" s="41">
        <v>1</v>
      </c>
      <c r="D27" s="41">
        <v>9</v>
      </c>
      <c r="E27" s="41">
        <v>18</v>
      </c>
      <c r="F27" s="41">
        <v>27</v>
      </c>
      <c r="G27" s="41">
        <v>36</v>
      </c>
      <c r="H27" s="41">
        <v>46</v>
      </c>
      <c r="I27" s="41">
        <v>56</v>
      </c>
      <c r="J27" s="41">
        <v>65</v>
      </c>
      <c r="K27" s="41">
        <v>75</v>
      </c>
      <c r="L27" s="41">
        <v>85</v>
      </c>
      <c r="M27" s="41">
        <v>95</v>
      </c>
      <c r="N27" s="41">
        <v>105</v>
      </c>
      <c r="O27" s="41">
        <v>114</v>
      </c>
      <c r="P27" s="41">
        <v>124</v>
      </c>
      <c r="Q27" s="41">
        <v>134</v>
      </c>
      <c r="R27" s="41">
        <v>144</v>
      </c>
      <c r="S27" s="41">
        <v>154</v>
      </c>
      <c r="T27" s="41">
        <v>164</v>
      </c>
      <c r="U27" s="41">
        <v>174</v>
      </c>
      <c r="V27" s="41">
        <v>184</v>
      </c>
    </row>
    <row r="28" spans="1:22" ht="18.75" customHeight="1">
      <c r="A28" s="319"/>
      <c r="B28" s="32">
        <v>25</v>
      </c>
      <c r="C28" s="41">
        <v>1</v>
      </c>
      <c r="D28" s="41">
        <v>9</v>
      </c>
      <c r="E28" s="41">
        <v>19</v>
      </c>
      <c r="F28" s="41">
        <v>28</v>
      </c>
      <c r="G28" s="41">
        <v>38</v>
      </c>
      <c r="H28" s="41">
        <v>48</v>
      </c>
      <c r="I28" s="41">
        <v>58</v>
      </c>
      <c r="J28" s="41">
        <v>68</v>
      </c>
      <c r="K28" s="41">
        <v>78</v>
      </c>
      <c r="L28" s="41">
        <v>89</v>
      </c>
      <c r="M28" s="41">
        <v>99</v>
      </c>
      <c r="N28" s="41">
        <v>109</v>
      </c>
      <c r="O28" s="41">
        <v>120</v>
      </c>
      <c r="P28" s="41">
        <v>130</v>
      </c>
      <c r="Q28" s="41">
        <v>140</v>
      </c>
      <c r="R28" s="41">
        <v>151</v>
      </c>
      <c r="S28" s="41">
        <v>161</v>
      </c>
      <c r="T28" s="41">
        <v>172</v>
      </c>
      <c r="U28" s="41">
        <v>182</v>
      </c>
      <c r="V28" s="41">
        <v>193</v>
      </c>
    </row>
    <row r="29" spans="1:22" ht="18.75" customHeight="1">
      <c r="A29" s="319"/>
      <c r="B29" s="32">
        <v>26</v>
      </c>
      <c r="C29" s="41">
        <v>1</v>
      </c>
      <c r="D29" s="41">
        <v>10</v>
      </c>
      <c r="E29" s="41">
        <v>20</v>
      </c>
      <c r="F29" s="41">
        <v>30</v>
      </c>
      <c r="G29" s="41">
        <v>40</v>
      </c>
      <c r="H29" s="41">
        <v>50</v>
      </c>
      <c r="I29" s="41">
        <v>61</v>
      </c>
      <c r="J29" s="41">
        <v>71</v>
      </c>
      <c r="K29" s="41">
        <v>82</v>
      </c>
      <c r="L29" s="41">
        <v>92</v>
      </c>
      <c r="M29" s="41">
        <v>103</v>
      </c>
      <c r="N29" s="41">
        <v>114</v>
      </c>
      <c r="O29" s="41">
        <v>125</v>
      </c>
      <c r="P29" s="41">
        <v>136</v>
      </c>
      <c r="Q29" s="41">
        <v>146</v>
      </c>
      <c r="R29" s="41">
        <v>157</v>
      </c>
      <c r="S29" s="41">
        <v>168</v>
      </c>
      <c r="T29" s="41">
        <v>179</v>
      </c>
      <c r="U29" s="41">
        <v>190</v>
      </c>
      <c r="V29" s="41">
        <v>201</v>
      </c>
    </row>
    <row r="30" spans="1:22" ht="18.75" customHeight="1">
      <c r="A30" s="319"/>
      <c r="B30" s="32">
        <v>27</v>
      </c>
      <c r="C30" s="41">
        <v>1</v>
      </c>
      <c r="D30" s="41">
        <v>10</v>
      </c>
      <c r="E30" s="41">
        <v>21</v>
      </c>
      <c r="F30" s="41">
        <v>31</v>
      </c>
      <c r="G30" s="41">
        <v>41</v>
      </c>
      <c r="H30" s="41">
        <v>52</v>
      </c>
      <c r="I30" s="41">
        <v>63</v>
      </c>
      <c r="J30" s="41">
        <v>74</v>
      </c>
      <c r="K30" s="41">
        <v>85</v>
      </c>
      <c r="L30" s="41">
        <v>96</v>
      </c>
      <c r="M30" s="41">
        <v>107</v>
      </c>
      <c r="N30" s="41">
        <v>119</v>
      </c>
      <c r="O30" s="41">
        <v>130</v>
      </c>
      <c r="P30" s="41">
        <v>141</v>
      </c>
      <c r="Q30" s="41">
        <v>152</v>
      </c>
      <c r="R30" s="41">
        <v>164</v>
      </c>
      <c r="S30" s="41">
        <v>175</v>
      </c>
      <c r="T30" s="41">
        <v>186</v>
      </c>
      <c r="U30" s="41">
        <v>198</v>
      </c>
      <c r="V30" s="41">
        <v>209</v>
      </c>
    </row>
    <row r="31" spans="1:22" ht="18.75" customHeight="1">
      <c r="A31" s="319"/>
      <c r="B31" s="32">
        <v>28</v>
      </c>
      <c r="C31" s="41">
        <v>1</v>
      </c>
      <c r="D31" s="41">
        <v>11</v>
      </c>
      <c r="E31" s="41">
        <v>21</v>
      </c>
      <c r="F31" s="41">
        <v>32</v>
      </c>
      <c r="G31" s="41">
        <v>43</v>
      </c>
      <c r="H31" s="41">
        <v>54</v>
      </c>
      <c r="I31" s="41">
        <v>66</v>
      </c>
      <c r="J31" s="41">
        <v>77</v>
      </c>
      <c r="K31" s="41">
        <v>88</v>
      </c>
      <c r="L31" s="41">
        <v>100</v>
      </c>
      <c r="M31" s="41">
        <v>112</v>
      </c>
      <c r="N31" s="41">
        <v>123</v>
      </c>
      <c r="O31" s="41">
        <v>135</v>
      </c>
      <c r="P31" s="41">
        <v>147</v>
      </c>
      <c r="Q31" s="41">
        <v>158</v>
      </c>
      <c r="R31" s="41">
        <v>170</v>
      </c>
      <c r="S31" s="41">
        <v>182</v>
      </c>
      <c r="T31" s="41">
        <v>194</v>
      </c>
      <c r="U31" s="41">
        <v>206</v>
      </c>
      <c r="V31" s="41">
        <v>217</v>
      </c>
    </row>
    <row r="32" spans="1:22" ht="18.75" customHeight="1">
      <c r="A32" s="319"/>
      <c r="B32" s="32">
        <v>29</v>
      </c>
      <c r="C32" s="41">
        <v>2</v>
      </c>
      <c r="D32" s="41">
        <v>11</v>
      </c>
      <c r="E32" s="41">
        <v>22</v>
      </c>
      <c r="F32" s="41">
        <v>33</v>
      </c>
      <c r="G32" s="41">
        <v>45</v>
      </c>
      <c r="H32" s="41">
        <v>56</v>
      </c>
      <c r="I32" s="41">
        <v>68</v>
      </c>
      <c r="J32" s="41">
        <v>80</v>
      </c>
      <c r="K32" s="41">
        <v>92</v>
      </c>
      <c r="L32" s="41">
        <v>104</v>
      </c>
      <c r="M32" s="41">
        <v>116</v>
      </c>
      <c r="N32" s="41">
        <v>128</v>
      </c>
      <c r="O32" s="41">
        <v>140</v>
      </c>
      <c r="P32" s="41">
        <v>152</v>
      </c>
      <c r="Q32" s="41">
        <v>164</v>
      </c>
      <c r="R32" s="41">
        <v>177</v>
      </c>
      <c r="S32" s="41">
        <v>189</v>
      </c>
      <c r="T32" s="41">
        <v>201</v>
      </c>
      <c r="U32" s="41">
        <v>213</v>
      </c>
      <c r="V32" s="41">
        <v>226</v>
      </c>
    </row>
    <row r="33" spans="1:22" ht="18.75" customHeight="1">
      <c r="A33" s="319"/>
      <c r="B33" s="32">
        <v>30</v>
      </c>
      <c r="C33" s="41">
        <v>2</v>
      </c>
      <c r="D33" s="41">
        <v>12</v>
      </c>
      <c r="E33" s="41">
        <v>23</v>
      </c>
      <c r="F33" s="41">
        <v>35</v>
      </c>
      <c r="G33" s="41">
        <v>46</v>
      </c>
      <c r="H33" s="41">
        <v>58</v>
      </c>
      <c r="I33" s="41">
        <v>71</v>
      </c>
      <c r="J33" s="41">
        <v>83</v>
      </c>
      <c r="K33" s="41">
        <v>95</v>
      </c>
      <c r="L33" s="41">
        <v>108</v>
      </c>
      <c r="M33" s="41">
        <v>120</v>
      </c>
      <c r="N33" s="41">
        <v>133</v>
      </c>
      <c r="O33" s="41">
        <v>145</v>
      </c>
      <c r="P33" s="41">
        <v>158</v>
      </c>
      <c r="Q33" s="41">
        <v>170</v>
      </c>
      <c r="R33" s="41">
        <v>183</v>
      </c>
      <c r="S33" s="41">
        <v>196</v>
      </c>
      <c r="T33" s="41">
        <v>209</v>
      </c>
      <c r="U33" s="41">
        <v>221</v>
      </c>
      <c r="V33" s="41">
        <v>234</v>
      </c>
    </row>
    <row r="34" spans="1:22" ht="18.75" customHeight="1">
      <c r="A34" s="319"/>
      <c r="B34" s="32">
        <v>31</v>
      </c>
      <c r="C34" s="41">
        <v>2</v>
      </c>
      <c r="D34" s="41">
        <v>12</v>
      </c>
      <c r="E34" s="41">
        <v>24</v>
      </c>
      <c r="F34" s="41">
        <v>36</v>
      </c>
      <c r="G34" s="41">
        <v>48</v>
      </c>
      <c r="H34" s="41">
        <v>61</v>
      </c>
      <c r="I34" s="41">
        <v>73</v>
      </c>
      <c r="J34" s="41">
        <v>86</v>
      </c>
      <c r="K34" s="41">
        <v>99</v>
      </c>
      <c r="L34" s="41">
        <v>111</v>
      </c>
      <c r="M34" s="41">
        <v>124</v>
      </c>
      <c r="N34" s="41">
        <v>137</v>
      </c>
      <c r="O34" s="41">
        <v>150</v>
      </c>
      <c r="P34" s="41">
        <v>163</v>
      </c>
      <c r="Q34" s="41">
        <v>177</v>
      </c>
      <c r="R34" s="41">
        <v>190</v>
      </c>
      <c r="S34" s="41">
        <v>203</v>
      </c>
      <c r="T34" s="41">
        <v>216</v>
      </c>
      <c r="U34" s="41">
        <v>229</v>
      </c>
      <c r="V34" s="41">
        <v>242</v>
      </c>
    </row>
    <row r="35" spans="1:22" ht="18.75" customHeight="1">
      <c r="A35" s="319"/>
      <c r="B35" s="32">
        <v>32</v>
      </c>
      <c r="C35" s="41">
        <v>2</v>
      </c>
      <c r="D35" s="41">
        <v>13</v>
      </c>
      <c r="E35" s="41">
        <v>25</v>
      </c>
      <c r="F35" s="41">
        <v>37</v>
      </c>
      <c r="G35" s="41">
        <v>50</v>
      </c>
      <c r="H35" s="41">
        <v>63</v>
      </c>
      <c r="I35" s="41">
        <v>76</v>
      </c>
      <c r="J35" s="41">
        <v>89</v>
      </c>
      <c r="K35" s="41">
        <v>102</v>
      </c>
      <c r="L35" s="41">
        <v>115</v>
      </c>
      <c r="M35" s="41">
        <v>129</v>
      </c>
      <c r="N35" s="41">
        <v>142</v>
      </c>
      <c r="O35" s="41">
        <v>156</v>
      </c>
      <c r="P35" s="41">
        <v>169</v>
      </c>
      <c r="Q35" s="41">
        <v>183</v>
      </c>
      <c r="R35" s="41">
        <v>196</v>
      </c>
      <c r="S35" s="41">
        <v>210</v>
      </c>
      <c r="T35" s="41">
        <v>223</v>
      </c>
      <c r="U35" s="41">
        <v>237</v>
      </c>
      <c r="V35" s="41">
        <v>251</v>
      </c>
    </row>
    <row r="36" spans="1:22" ht="18.75" customHeight="1">
      <c r="A36" s="319"/>
      <c r="B36" s="32">
        <v>33</v>
      </c>
      <c r="C36" s="41">
        <v>2</v>
      </c>
      <c r="D36" s="41">
        <v>13</v>
      </c>
      <c r="E36" s="41">
        <v>26</v>
      </c>
      <c r="F36" s="41">
        <v>38</v>
      </c>
      <c r="G36" s="41">
        <v>51</v>
      </c>
      <c r="H36" s="41">
        <v>65</v>
      </c>
      <c r="I36" s="41">
        <v>78</v>
      </c>
      <c r="J36" s="41">
        <v>92</v>
      </c>
      <c r="K36" s="41">
        <v>105</v>
      </c>
      <c r="L36" s="41">
        <v>119</v>
      </c>
      <c r="M36" s="41">
        <v>133</v>
      </c>
      <c r="N36" s="41">
        <v>147</v>
      </c>
      <c r="O36" s="41">
        <v>161</v>
      </c>
      <c r="P36" s="41">
        <v>175</v>
      </c>
      <c r="Q36" s="41">
        <v>189</v>
      </c>
      <c r="R36" s="41">
        <v>203</v>
      </c>
      <c r="S36" s="41">
        <v>217</v>
      </c>
      <c r="T36" s="41">
        <v>231</v>
      </c>
      <c r="U36" s="41">
        <v>245</v>
      </c>
      <c r="V36" s="41">
        <v>259</v>
      </c>
    </row>
    <row r="37" spans="1:22" ht="18.75" customHeight="1">
      <c r="A37" s="319"/>
      <c r="B37" s="32">
        <v>34</v>
      </c>
      <c r="C37" s="41">
        <v>2</v>
      </c>
      <c r="D37" s="41">
        <v>13</v>
      </c>
      <c r="E37" s="41">
        <v>26</v>
      </c>
      <c r="F37" s="41">
        <v>40</v>
      </c>
      <c r="G37" s="41">
        <v>53</v>
      </c>
      <c r="H37" s="41">
        <v>67</v>
      </c>
      <c r="I37" s="41">
        <v>81</v>
      </c>
      <c r="J37" s="41">
        <v>95</v>
      </c>
      <c r="K37" s="41">
        <v>109</v>
      </c>
      <c r="L37" s="41">
        <v>123</v>
      </c>
      <c r="M37" s="41">
        <v>137</v>
      </c>
      <c r="N37" s="41">
        <v>151</v>
      </c>
      <c r="O37" s="41">
        <v>166</v>
      </c>
      <c r="P37" s="41">
        <v>180</v>
      </c>
      <c r="Q37" s="41">
        <v>195</v>
      </c>
      <c r="R37" s="41">
        <v>209</v>
      </c>
      <c r="S37" s="41">
        <v>224</v>
      </c>
      <c r="T37" s="41">
        <v>238</v>
      </c>
      <c r="U37" s="41">
        <v>253</v>
      </c>
      <c r="V37" s="41">
        <v>267</v>
      </c>
    </row>
    <row r="38" spans="1:22" ht="18.75" customHeight="1">
      <c r="A38" s="319"/>
      <c r="B38" s="32">
        <v>35</v>
      </c>
      <c r="C38" s="41">
        <v>2</v>
      </c>
      <c r="D38" s="41">
        <v>14</v>
      </c>
      <c r="E38" s="41">
        <v>27</v>
      </c>
      <c r="F38" s="41">
        <v>41</v>
      </c>
      <c r="G38" s="41">
        <v>55</v>
      </c>
      <c r="H38" s="41">
        <v>69</v>
      </c>
      <c r="I38" s="41">
        <v>83</v>
      </c>
      <c r="J38" s="41">
        <v>98</v>
      </c>
      <c r="K38" s="41">
        <v>112</v>
      </c>
      <c r="L38" s="41">
        <v>127</v>
      </c>
      <c r="M38" s="41">
        <v>141</v>
      </c>
      <c r="N38" s="41">
        <v>156</v>
      </c>
      <c r="O38" s="41">
        <v>171</v>
      </c>
      <c r="P38" s="41">
        <v>186</v>
      </c>
      <c r="Q38" s="41">
        <v>201</v>
      </c>
      <c r="R38" s="41">
        <v>216</v>
      </c>
      <c r="S38" s="41">
        <v>230</v>
      </c>
      <c r="T38" s="41">
        <v>245</v>
      </c>
      <c r="U38" s="41">
        <v>260</v>
      </c>
      <c r="V38" s="41">
        <v>275</v>
      </c>
    </row>
    <row r="39" spans="1:22" ht="18.75" customHeight="1">
      <c r="A39" s="319"/>
      <c r="B39" s="32">
        <v>36</v>
      </c>
      <c r="C39" s="41">
        <v>2</v>
      </c>
      <c r="D39" s="41">
        <v>14</v>
      </c>
      <c r="E39" s="41">
        <v>28</v>
      </c>
      <c r="F39" s="41">
        <v>42</v>
      </c>
      <c r="G39" s="41">
        <v>56</v>
      </c>
      <c r="H39" s="41">
        <v>71</v>
      </c>
      <c r="I39" s="41">
        <v>86</v>
      </c>
      <c r="J39" s="41">
        <v>100</v>
      </c>
      <c r="K39" s="41">
        <v>115</v>
      </c>
      <c r="L39" s="41">
        <v>131</v>
      </c>
      <c r="M39" s="41">
        <v>146</v>
      </c>
      <c r="N39" s="41">
        <v>161</v>
      </c>
      <c r="O39" s="41">
        <v>176</v>
      </c>
      <c r="P39" s="41">
        <v>191</v>
      </c>
      <c r="Q39" s="41">
        <v>207</v>
      </c>
      <c r="R39" s="41">
        <v>222</v>
      </c>
      <c r="S39" s="41">
        <v>237</v>
      </c>
      <c r="T39" s="41">
        <v>253</v>
      </c>
      <c r="U39" s="41">
        <v>268</v>
      </c>
      <c r="V39" s="41">
        <v>284</v>
      </c>
    </row>
    <row r="40" spans="1:22" ht="18.75" customHeight="1">
      <c r="A40" s="319"/>
      <c r="B40" s="32">
        <v>37</v>
      </c>
      <c r="C40" s="41">
        <v>2</v>
      </c>
      <c r="D40" s="41">
        <v>15</v>
      </c>
      <c r="E40" s="41">
        <v>29</v>
      </c>
      <c r="F40" s="41">
        <v>43</v>
      </c>
      <c r="G40" s="41">
        <v>58</v>
      </c>
      <c r="H40" s="41">
        <v>73</v>
      </c>
      <c r="I40" s="41">
        <v>88</v>
      </c>
      <c r="J40" s="41">
        <v>103</v>
      </c>
      <c r="K40" s="41">
        <v>119</v>
      </c>
      <c r="L40" s="41">
        <v>134</v>
      </c>
      <c r="M40" s="41">
        <v>150</v>
      </c>
      <c r="N40" s="41">
        <v>166</v>
      </c>
      <c r="O40" s="41">
        <v>181</v>
      </c>
      <c r="P40" s="41">
        <v>197</v>
      </c>
      <c r="Q40" s="41">
        <v>213</v>
      </c>
      <c r="R40" s="41">
        <v>229</v>
      </c>
      <c r="S40" s="41">
        <v>244</v>
      </c>
      <c r="T40" s="41">
        <v>260</v>
      </c>
      <c r="U40" s="41">
        <v>276</v>
      </c>
      <c r="V40" s="41">
        <v>292</v>
      </c>
    </row>
    <row r="41" spans="1:22" ht="18.75" customHeight="1">
      <c r="A41" s="319"/>
      <c r="B41" s="32">
        <v>38</v>
      </c>
      <c r="C41" s="41">
        <v>2</v>
      </c>
      <c r="D41" s="41">
        <v>15</v>
      </c>
      <c r="E41" s="41">
        <v>30</v>
      </c>
      <c r="F41" s="41">
        <v>45</v>
      </c>
      <c r="G41" s="41">
        <v>60</v>
      </c>
      <c r="H41" s="41">
        <v>75</v>
      </c>
      <c r="I41" s="41">
        <v>91</v>
      </c>
      <c r="J41" s="41">
        <v>106</v>
      </c>
      <c r="K41" s="41">
        <v>122</v>
      </c>
      <c r="L41" s="41">
        <v>138</v>
      </c>
      <c r="M41" s="41">
        <v>154</v>
      </c>
      <c r="N41" s="41">
        <v>170</v>
      </c>
      <c r="O41" s="41">
        <v>186</v>
      </c>
      <c r="P41" s="41">
        <v>203</v>
      </c>
      <c r="Q41" s="41">
        <v>219</v>
      </c>
      <c r="R41" s="41">
        <v>235</v>
      </c>
      <c r="S41" s="41">
        <v>251</v>
      </c>
      <c r="T41" s="41">
        <v>268</v>
      </c>
      <c r="U41" s="41">
        <v>284</v>
      </c>
      <c r="V41" s="41">
        <v>301</v>
      </c>
    </row>
    <row r="42" spans="1:22" ht="18.75" customHeight="1">
      <c r="A42" s="319"/>
      <c r="B42" s="32">
        <v>39</v>
      </c>
      <c r="C42" s="41">
        <v>2</v>
      </c>
      <c r="D42" s="41">
        <v>16</v>
      </c>
      <c r="E42" s="41">
        <v>31</v>
      </c>
      <c r="F42" s="41">
        <v>46</v>
      </c>
      <c r="G42" s="41">
        <v>61</v>
      </c>
      <c r="H42" s="41">
        <v>77</v>
      </c>
      <c r="I42" s="41">
        <v>93</v>
      </c>
      <c r="J42" s="41">
        <v>109</v>
      </c>
      <c r="K42" s="41">
        <v>126</v>
      </c>
      <c r="L42" s="41">
        <v>142</v>
      </c>
      <c r="M42" s="41">
        <v>158</v>
      </c>
      <c r="N42" s="41">
        <v>175</v>
      </c>
      <c r="O42" s="41">
        <v>192</v>
      </c>
      <c r="P42" s="41">
        <v>208</v>
      </c>
      <c r="Q42" s="41">
        <v>225</v>
      </c>
      <c r="R42" s="41">
        <v>242</v>
      </c>
      <c r="S42" s="41">
        <v>258</v>
      </c>
      <c r="T42" s="41">
        <v>275</v>
      </c>
      <c r="U42" s="41">
        <v>292</v>
      </c>
      <c r="V42" s="41">
        <v>309</v>
      </c>
    </row>
    <row r="43" spans="1:22" ht="18.75" customHeight="1" thickBot="1">
      <c r="A43" s="320"/>
      <c r="B43" s="33">
        <v>40</v>
      </c>
      <c r="C43" s="41">
        <v>2</v>
      </c>
      <c r="D43" s="41">
        <v>16</v>
      </c>
      <c r="E43" s="41">
        <v>31</v>
      </c>
      <c r="F43" s="41">
        <v>47</v>
      </c>
      <c r="G43" s="41">
        <v>63</v>
      </c>
      <c r="H43" s="41">
        <v>79</v>
      </c>
      <c r="I43" s="41">
        <v>96</v>
      </c>
      <c r="J43" s="41">
        <v>112</v>
      </c>
      <c r="K43" s="41">
        <v>129</v>
      </c>
      <c r="L43" s="41">
        <v>146</v>
      </c>
      <c r="M43" s="41">
        <v>163</v>
      </c>
      <c r="N43" s="41">
        <v>180</v>
      </c>
      <c r="O43" s="41">
        <v>197</v>
      </c>
      <c r="P43" s="41">
        <v>214</v>
      </c>
      <c r="Q43" s="41">
        <v>231</v>
      </c>
      <c r="R43" s="41">
        <v>248</v>
      </c>
      <c r="S43" s="41">
        <v>265</v>
      </c>
      <c r="T43" s="41">
        <v>282</v>
      </c>
      <c r="U43" s="41">
        <v>300</v>
      </c>
      <c r="V43" s="41">
        <v>317</v>
      </c>
    </row>
    <row r="44" spans="3:22" ht="18.7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3:22" ht="18.7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3:22" ht="18.7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3:22" ht="18.7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3:22" ht="18.7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8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8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8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8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8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8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8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8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8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8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8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8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8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</sheetData>
  <mergeCells count="2">
    <mergeCell ref="C2:V2"/>
    <mergeCell ref="A4:A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S16" sqref="S16"/>
    </sheetView>
  </sheetViews>
  <sheetFormatPr defaultColWidth="9.140625" defaultRowHeight="12.75"/>
  <cols>
    <col min="1" max="16384" width="3.421875" style="0" customWidth="1"/>
  </cols>
  <sheetData>
    <row r="1" spans="1:22" ht="16.5" thickBot="1">
      <c r="A1" s="38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6.5" thickBot="1">
      <c r="A2" s="34"/>
      <c r="B2" s="35"/>
      <c r="C2" s="315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7"/>
    </row>
    <row r="3" spans="1:22" ht="13.5" thickBot="1">
      <c r="A3" s="36"/>
      <c r="B3" s="37"/>
      <c r="C3" s="28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30">
        <v>20</v>
      </c>
    </row>
    <row r="4" spans="1:22" ht="12.75">
      <c r="A4" s="318" t="s">
        <v>3</v>
      </c>
      <c r="B4" s="31">
        <v>1</v>
      </c>
      <c r="C4" s="41" t="s">
        <v>9</v>
      </c>
      <c r="D4" s="41" t="s">
        <v>9</v>
      </c>
      <c r="E4" s="41" t="s">
        <v>9</v>
      </c>
      <c r="F4" s="41" t="s">
        <v>9</v>
      </c>
      <c r="G4" s="41" t="s">
        <v>9</v>
      </c>
      <c r="H4" s="41" t="s">
        <v>9</v>
      </c>
      <c r="I4" s="41" t="s">
        <v>9</v>
      </c>
      <c r="J4" s="41" t="s">
        <v>9</v>
      </c>
      <c r="K4" s="41" t="s">
        <v>9</v>
      </c>
      <c r="L4" s="41" t="s">
        <v>9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2.75">
      <c r="A5" s="319"/>
      <c r="B5" s="32">
        <v>2</v>
      </c>
      <c r="C5" s="41" t="s">
        <v>9</v>
      </c>
      <c r="D5" s="41" t="s">
        <v>9</v>
      </c>
      <c r="E5" s="41" t="s">
        <v>9</v>
      </c>
      <c r="F5" s="41" t="s">
        <v>9</v>
      </c>
      <c r="G5" s="41">
        <v>0</v>
      </c>
      <c r="H5" s="41">
        <v>0</v>
      </c>
      <c r="I5" s="41">
        <v>0</v>
      </c>
      <c r="J5" s="41">
        <v>1</v>
      </c>
      <c r="K5" s="41">
        <v>1</v>
      </c>
      <c r="L5" s="41">
        <v>1</v>
      </c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319"/>
      <c r="B6" s="32">
        <v>3</v>
      </c>
      <c r="C6" s="41" t="s">
        <v>9</v>
      </c>
      <c r="D6" s="41" t="s">
        <v>9</v>
      </c>
      <c r="E6" s="41">
        <v>0</v>
      </c>
      <c r="F6" s="41">
        <v>0</v>
      </c>
      <c r="G6" s="41">
        <v>1</v>
      </c>
      <c r="H6" s="41">
        <v>2</v>
      </c>
      <c r="I6" s="41">
        <v>2</v>
      </c>
      <c r="J6" s="41">
        <v>3</v>
      </c>
      <c r="K6" s="41">
        <v>4</v>
      </c>
      <c r="L6" s="41">
        <v>4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319"/>
      <c r="B7" s="32">
        <v>4</v>
      </c>
      <c r="C7" s="41" t="s">
        <v>9</v>
      </c>
      <c r="D7" s="41" t="s">
        <v>9</v>
      </c>
      <c r="E7" s="41">
        <v>0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319"/>
      <c r="B8" s="32">
        <v>5</v>
      </c>
      <c r="C8" s="41" t="s">
        <v>9</v>
      </c>
      <c r="D8" s="41">
        <v>0</v>
      </c>
      <c r="E8" s="41">
        <v>1</v>
      </c>
      <c r="F8" s="41">
        <v>2</v>
      </c>
      <c r="G8" s="41">
        <v>5</v>
      </c>
      <c r="H8" s="41">
        <v>6</v>
      </c>
      <c r="I8" s="41">
        <v>7</v>
      </c>
      <c r="J8" s="41">
        <v>8</v>
      </c>
      <c r="K8" s="41">
        <v>9</v>
      </c>
      <c r="L8" s="41">
        <v>11</v>
      </c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319"/>
      <c r="B9" s="32">
        <v>6</v>
      </c>
      <c r="C9" s="41" t="s">
        <v>9</v>
      </c>
      <c r="D9" s="41">
        <v>0</v>
      </c>
      <c r="E9" s="41">
        <v>2</v>
      </c>
      <c r="F9" s="41">
        <v>3</v>
      </c>
      <c r="G9" s="41">
        <v>6</v>
      </c>
      <c r="H9" s="41">
        <v>7</v>
      </c>
      <c r="I9" s="41">
        <v>8</v>
      </c>
      <c r="J9" s="41">
        <v>10</v>
      </c>
      <c r="K9" s="41">
        <v>12</v>
      </c>
      <c r="L9" s="41">
        <v>14</v>
      </c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319"/>
      <c r="B10" s="32">
        <v>7</v>
      </c>
      <c r="C10" s="41" t="s">
        <v>9</v>
      </c>
      <c r="D10" s="41">
        <v>0</v>
      </c>
      <c r="E10" s="41">
        <v>2</v>
      </c>
      <c r="F10" s="41">
        <v>4</v>
      </c>
      <c r="G10" s="41">
        <v>7</v>
      </c>
      <c r="H10" s="41">
        <v>8</v>
      </c>
      <c r="I10" s="41">
        <v>11</v>
      </c>
      <c r="J10" s="41">
        <v>13</v>
      </c>
      <c r="K10" s="41">
        <v>15</v>
      </c>
      <c r="L10" s="41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319"/>
      <c r="B11" s="32">
        <v>8</v>
      </c>
      <c r="C11" s="41" t="s">
        <v>9</v>
      </c>
      <c r="D11" s="41">
        <v>1</v>
      </c>
      <c r="E11" s="41">
        <v>3</v>
      </c>
      <c r="F11" s="41">
        <v>5</v>
      </c>
      <c r="G11" s="41">
        <v>8</v>
      </c>
      <c r="H11" s="41">
        <v>10</v>
      </c>
      <c r="I11" s="41">
        <v>13</v>
      </c>
      <c r="J11" s="41">
        <v>15</v>
      </c>
      <c r="K11" s="41">
        <v>18</v>
      </c>
      <c r="L11" s="41">
        <v>20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319"/>
      <c r="B12" s="32">
        <v>9</v>
      </c>
      <c r="C12" s="41" t="s">
        <v>9</v>
      </c>
      <c r="D12" s="41">
        <v>1</v>
      </c>
      <c r="E12" s="41">
        <v>4</v>
      </c>
      <c r="F12" s="41">
        <v>6</v>
      </c>
      <c r="G12" s="41">
        <v>9</v>
      </c>
      <c r="H12" s="41">
        <v>12</v>
      </c>
      <c r="I12" s="41">
        <v>15</v>
      </c>
      <c r="J12" s="41">
        <v>18</v>
      </c>
      <c r="K12" s="41">
        <v>21</v>
      </c>
      <c r="L12" s="41">
        <v>24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319"/>
      <c r="B13" s="32">
        <v>10</v>
      </c>
      <c r="C13" s="41" t="s">
        <v>9</v>
      </c>
      <c r="D13" s="41">
        <v>1</v>
      </c>
      <c r="E13" s="41">
        <v>4</v>
      </c>
      <c r="F13" s="41">
        <v>7</v>
      </c>
      <c r="G13" s="41">
        <v>11</v>
      </c>
      <c r="H13" s="41">
        <v>14</v>
      </c>
      <c r="I13" s="41">
        <v>17</v>
      </c>
      <c r="J13" s="41">
        <v>20</v>
      </c>
      <c r="K13" s="41">
        <v>24</v>
      </c>
      <c r="L13" s="41">
        <v>27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319"/>
      <c r="B14" s="32">
        <v>11</v>
      </c>
      <c r="C14" s="41" t="s">
        <v>9</v>
      </c>
      <c r="D14" s="41">
        <v>1</v>
      </c>
      <c r="E14" s="41">
        <v>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319"/>
      <c r="B15" s="32">
        <v>12</v>
      </c>
      <c r="C15" s="41" t="s">
        <v>9</v>
      </c>
      <c r="D15" s="41">
        <v>2</v>
      </c>
      <c r="E15" s="41">
        <v>5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319"/>
      <c r="B16" s="32">
        <v>13</v>
      </c>
      <c r="C16" s="41" t="s">
        <v>9</v>
      </c>
      <c r="D16" s="41">
        <v>2</v>
      </c>
      <c r="E16" s="41">
        <v>6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319"/>
      <c r="B17" s="32">
        <v>14</v>
      </c>
      <c r="C17" s="41" t="s">
        <v>9</v>
      </c>
      <c r="D17" s="41">
        <v>3</v>
      </c>
      <c r="E17" s="41">
        <v>7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319"/>
      <c r="B18" s="32">
        <v>15</v>
      </c>
      <c r="C18" s="41" t="s">
        <v>9</v>
      </c>
      <c r="D18" s="41">
        <v>3</v>
      </c>
      <c r="E18" s="41">
        <v>7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319"/>
      <c r="B19" s="32">
        <v>16</v>
      </c>
      <c r="C19" s="41" t="s">
        <v>9</v>
      </c>
      <c r="D19" s="41">
        <v>3</v>
      </c>
      <c r="E19" s="41">
        <v>8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319"/>
      <c r="B20" s="32">
        <v>17</v>
      </c>
      <c r="C20" s="41" t="s">
        <v>9</v>
      </c>
      <c r="D20" s="41">
        <v>3</v>
      </c>
      <c r="E20" s="41">
        <v>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>
      <c r="A21" s="319"/>
      <c r="B21" s="32">
        <v>18</v>
      </c>
      <c r="C21" s="41" t="s">
        <v>9</v>
      </c>
      <c r="D21" s="41">
        <v>4</v>
      </c>
      <c r="E21" s="41">
        <v>9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319"/>
      <c r="B22" s="32">
        <v>19</v>
      </c>
      <c r="C22" s="41">
        <v>0</v>
      </c>
      <c r="D22" s="41">
        <v>4</v>
      </c>
      <c r="E22" s="41">
        <v>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2.75">
      <c r="A23" s="319"/>
      <c r="B23" s="32">
        <v>20</v>
      </c>
      <c r="C23" s="41">
        <v>0</v>
      </c>
      <c r="D23" s="41">
        <v>4</v>
      </c>
      <c r="E23" s="41">
        <v>11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319"/>
      <c r="B24" s="32">
        <v>21</v>
      </c>
      <c r="C24" s="41">
        <v>0</v>
      </c>
      <c r="D24" s="41">
        <v>5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319"/>
      <c r="B25" s="32">
        <v>22</v>
      </c>
      <c r="C25" s="41">
        <v>0</v>
      </c>
      <c r="D25" s="41">
        <v>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.75">
      <c r="A26" s="319"/>
      <c r="B26" s="32">
        <v>23</v>
      </c>
      <c r="C26" s="41">
        <v>0</v>
      </c>
      <c r="D26" s="41">
        <v>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2.75">
      <c r="A27" s="319"/>
      <c r="B27" s="32">
        <v>24</v>
      </c>
      <c r="C27" s="41">
        <v>0</v>
      </c>
      <c r="D27" s="41">
        <v>6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2.75">
      <c r="A28" s="319"/>
      <c r="B28" s="32">
        <v>25</v>
      </c>
      <c r="C28" s="41">
        <v>0</v>
      </c>
      <c r="D28" s="41">
        <v>6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2.75">
      <c r="A29" s="319"/>
      <c r="B29" s="32">
        <v>26</v>
      </c>
      <c r="C29" s="41">
        <v>0</v>
      </c>
      <c r="D29" s="41">
        <v>6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12.75">
      <c r="A30" s="319"/>
      <c r="B30" s="32">
        <v>27</v>
      </c>
      <c r="C30" s="41">
        <v>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2.75">
      <c r="A31" s="319"/>
      <c r="B31" s="32">
        <v>28</v>
      </c>
      <c r="C31" s="41">
        <v>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2.75">
      <c r="A32" s="319"/>
      <c r="B32" s="32">
        <v>29</v>
      </c>
      <c r="C32" s="41">
        <v>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2.75">
      <c r="A33" s="319"/>
      <c r="B33" s="32">
        <v>30</v>
      </c>
      <c r="C33" s="41">
        <v>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2.75">
      <c r="A34" s="319"/>
      <c r="B34" s="32">
        <v>31</v>
      </c>
      <c r="C34" s="41">
        <v>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2.75">
      <c r="A35" s="319"/>
      <c r="B35" s="32">
        <v>32</v>
      </c>
      <c r="C35" s="41">
        <v>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319"/>
      <c r="B36" s="32">
        <v>33</v>
      </c>
      <c r="C36" s="41"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19"/>
      <c r="B37" s="32">
        <v>34</v>
      </c>
      <c r="C37" s="41">
        <v>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319"/>
      <c r="B38" s="32">
        <v>35</v>
      </c>
      <c r="C38" s="41"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319"/>
      <c r="B39" s="32">
        <v>36</v>
      </c>
      <c r="C39" s="41"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319"/>
      <c r="B40" s="32">
        <v>37</v>
      </c>
      <c r="C40" s="41"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319"/>
      <c r="B41" s="32">
        <v>38</v>
      </c>
      <c r="C41" s="41"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319"/>
      <c r="B42" s="32">
        <v>39</v>
      </c>
      <c r="C42" s="41">
        <v>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3.5" thickBot="1">
      <c r="A43" s="320"/>
      <c r="B43" s="33">
        <v>40</v>
      </c>
      <c r="C43" s="41">
        <v>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2">
    <mergeCell ref="C2:V2"/>
    <mergeCell ref="A4:A4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P10" sqref="P10"/>
    </sheetView>
  </sheetViews>
  <sheetFormatPr defaultColWidth="9.140625" defaultRowHeight="12.75"/>
  <cols>
    <col min="1" max="16384" width="3.421875" style="0" customWidth="1"/>
  </cols>
  <sheetData>
    <row r="1" spans="1:22" ht="16.5" thickBot="1">
      <c r="A1" s="38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6.5" thickBot="1">
      <c r="A2" s="34"/>
      <c r="B2" s="35"/>
      <c r="C2" s="315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7"/>
    </row>
    <row r="3" spans="1:22" ht="13.5" thickBot="1">
      <c r="A3" s="36"/>
      <c r="B3" s="37"/>
      <c r="C3" s="28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30">
        <v>20</v>
      </c>
    </row>
    <row r="4" spans="1:22" ht="12.75">
      <c r="A4" s="318" t="s">
        <v>3</v>
      </c>
      <c r="B4" s="31">
        <v>1</v>
      </c>
      <c r="C4" s="41" t="s">
        <v>9</v>
      </c>
      <c r="D4" s="41" t="s">
        <v>9</v>
      </c>
      <c r="E4" s="41" t="s">
        <v>9</v>
      </c>
      <c r="F4" s="41" t="s">
        <v>9</v>
      </c>
      <c r="G4" s="41" t="s">
        <v>9</v>
      </c>
      <c r="H4" s="41" t="s">
        <v>9</v>
      </c>
      <c r="I4" s="41" t="s">
        <v>9</v>
      </c>
      <c r="J4" s="41" t="s">
        <v>9</v>
      </c>
      <c r="K4" s="41" t="s">
        <v>9</v>
      </c>
      <c r="L4" s="41" t="s">
        <v>9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2.75">
      <c r="A5" s="319"/>
      <c r="B5" s="32">
        <v>2</v>
      </c>
      <c r="C5" s="41" t="s">
        <v>9</v>
      </c>
      <c r="D5" s="41" t="s">
        <v>9</v>
      </c>
      <c r="E5" s="41" t="s">
        <v>9</v>
      </c>
      <c r="F5" s="41" t="s">
        <v>9</v>
      </c>
      <c r="G5" s="41" t="s">
        <v>9</v>
      </c>
      <c r="H5" s="41" t="s">
        <v>9</v>
      </c>
      <c r="I5" s="41" t="s">
        <v>9</v>
      </c>
      <c r="J5" s="41">
        <v>0</v>
      </c>
      <c r="K5" s="41">
        <v>0</v>
      </c>
      <c r="L5" s="41">
        <v>0</v>
      </c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319"/>
      <c r="B6" s="32">
        <v>3</v>
      </c>
      <c r="C6" s="41" t="s">
        <v>9</v>
      </c>
      <c r="D6" s="41" t="s">
        <v>9</v>
      </c>
      <c r="E6" s="41" t="s">
        <v>9</v>
      </c>
      <c r="F6" s="41" t="s">
        <v>9</v>
      </c>
      <c r="G6" s="41">
        <v>0</v>
      </c>
      <c r="H6" s="41">
        <v>1</v>
      </c>
      <c r="I6" s="41">
        <v>1</v>
      </c>
      <c r="J6" s="41">
        <v>2</v>
      </c>
      <c r="K6" s="41">
        <v>2</v>
      </c>
      <c r="L6" s="41">
        <v>3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319"/>
      <c r="B7" s="32">
        <v>4</v>
      </c>
      <c r="C7" s="41" t="s">
        <v>9</v>
      </c>
      <c r="D7" s="41" t="s">
        <v>9</v>
      </c>
      <c r="E7" s="41" t="s">
        <v>9</v>
      </c>
      <c r="F7" s="41">
        <v>0</v>
      </c>
      <c r="G7" s="41">
        <v>1</v>
      </c>
      <c r="H7" s="41">
        <v>2</v>
      </c>
      <c r="I7" s="41">
        <v>3</v>
      </c>
      <c r="J7" s="41">
        <v>4</v>
      </c>
      <c r="K7" s="41">
        <v>4</v>
      </c>
      <c r="L7" s="41">
        <v>5</v>
      </c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319"/>
      <c r="B8" s="32">
        <v>5</v>
      </c>
      <c r="C8" s="41" t="s">
        <v>9</v>
      </c>
      <c r="D8" s="41" t="s">
        <v>9</v>
      </c>
      <c r="E8" s="41">
        <v>0</v>
      </c>
      <c r="F8" s="41">
        <v>1</v>
      </c>
      <c r="G8" s="41">
        <v>2</v>
      </c>
      <c r="H8" s="41">
        <v>3</v>
      </c>
      <c r="I8" s="41">
        <v>5</v>
      </c>
      <c r="J8" s="41">
        <v>6</v>
      </c>
      <c r="K8" s="41">
        <v>7</v>
      </c>
      <c r="L8" s="41">
        <v>8</v>
      </c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319"/>
      <c r="B9" s="32">
        <v>6</v>
      </c>
      <c r="C9" s="41" t="s">
        <v>9</v>
      </c>
      <c r="D9" s="41" t="s">
        <v>9</v>
      </c>
      <c r="E9" s="41">
        <v>1</v>
      </c>
      <c r="F9" s="41">
        <v>2</v>
      </c>
      <c r="G9" s="41">
        <v>3</v>
      </c>
      <c r="H9" s="41">
        <v>5</v>
      </c>
      <c r="I9" s="41">
        <v>6</v>
      </c>
      <c r="J9" s="41">
        <v>8</v>
      </c>
      <c r="K9" s="41">
        <v>10</v>
      </c>
      <c r="L9" s="41">
        <v>11</v>
      </c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319"/>
      <c r="B10" s="32">
        <v>7</v>
      </c>
      <c r="C10" s="41" t="s">
        <v>9</v>
      </c>
      <c r="D10" s="41" t="s">
        <v>9</v>
      </c>
      <c r="E10" s="41">
        <v>1</v>
      </c>
      <c r="F10" s="41">
        <v>3</v>
      </c>
      <c r="G10" s="41">
        <v>5</v>
      </c>
      <c r="H10" s="41">
        <v>6</v>
      </c>
      <c r="I10" s="41">
        <v>8</v>
      </c>
      <c r="J10" s="41">
        <v>10</v>
      </c>
      <c r="K10" s="41">
        <v>12</v>
      </c>
      <c r="L10" s="41">
        <v>14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319"/>
      <c r="B11" s="32">
        <v>8</v>
      </c>
      <c r="C11" s="41" t="s">
        <v>9</v>
      </c>
      <c r="D11" s="41">
        <v>0</v>
      </c>
      <c r="E11" s="41">
        <v>2</v>
      </c>
      <c r="F11" s="41">
        <v>4</v>
      </c>
      <c r="G11" s="41">
        <v>6</v>
      </c>
      <c r="H11" s="41">
        <v>8</v>
      </c>
      <c r="I11" s="41">
        <v>10</v>
      </c>
      <c r="J11" s="41">
        <v>13</v>
      </c>
      <c r="K11" s="41">
        <v>15</v>
      </c>
      <c r="L11" s="41">
        <v>17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319"/>
      <c r="B12" s="32">
        <v>9</v>
      </c>
      <c r="C12" s="41" t="s">
        <v>9</v>
      </c>
      <c r="D12" s="41">
        <v>0</v>
      </c>
      <c r="E12" s="41">
        <v>2</v>
      </c>
      <c r="F12" s="41">
        <v>4</v>
      </c>
      <c r="G12" s="41">
        <v>7</v>
      </c>
      <c r="H12" s="41">
        <v>10</v>
      </c>
      <c r="I12" s="41">
        <v>12</v>
      </c>
      <c r="J12" s="41">
        <v>15</v>
      </c>
      <c r="K12" s="41">
        <v>17</v>
      </c>
      <c r="L12" s="41">
        <v>20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319"/>
      <c r="B13" s="32">
        <v>10</v>
      </c>
      <c r="C13" s="41" t="s">
        <v>9</v>
      </c>
      <c r="D13" s="41">
        <v>0</v>
      </c>
      <c r="E13" s="41">
        <v>3</v>
      </c>
      <c r="F13" s="41">
        <v>5</v>
      </c>
      <c r="G13" s="41">
        <v>8</v>
      </c>
      <c r="H13" s="41">
        <v>11</v>
      </c>
      <c r="I13" s="41">
        <v>14</v>
      </c>
      <c r="J13" s="41">
        <v>17</v>
      </c>
      <c r="K13" s="41">
        <v>20</v>
      </c>
      <c r="L13" s="41">
        <v>23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319"/>
      <c r="B14" s="32">
        <v>11</v>
      </c>
      <c r="C14" s="41" t="s">
        <v>9</v>
      </c>
      <c r="D14" s="41">
        <v>0</v>
      </c>
      <c r="E14" s="41">
        <v>3</v>
      </c>
      <c r="F14" s="41">
        <v>6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319"/>
      <c r="B15" s="32">
        <v>12</v>
      </c>
      <c r="C15" s="41" t="s">
        <v>9</v>
      </c>
      <c r="D15" s="41">
        <v>1</v>
      </c>
      <c r="E15" s="41">
        <v>4</v>
      </c>
      <c r="F15" s="41">
        <v>7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319"/>
      <c r="B16" s="32">
        <v>13</v>
      </c>
      <c r="C16" s="41" t="s">
        <v>9</v>
      </c>
      <c r="D16" s="41">
        <v>1</v>
      </c>
      <c r="E16" s="41">
        <v>4</v>
      </c>
      <c r="F16" s="41">
        <v>8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319"/>
      <c r="B17" s="32">
        <v>14</v>
      </c>
      <c r="C17" s="41" t="s">
        <v>9</v>
      </c>
      <c r="D17" s="41">
        <v>1</v>
      </c>
      <c r="E17" s="41">
        <v>5</v>
      </c>
      <c r="F17" s="41">
        <v>9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319"/>
      <c r="B18" s="32">
        <v>15</v>
      </c>
      <c r="C18" s="41" t="s">
        <v>9</v>
      </c>
      <c r="D18" s="41">
        <v>1</v>
      </c>
      <c r="E18" s="41">
        <v>5</v>
      </c>
      <c r="F18" s="41">
        <v>10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319"/>
      <c r="B19" s="32">
        <v>16</v>
      </c>
      <c r="C19" s="41" t="s">
        <v>9</v>
      </c>
      <c r="D19" s="41">
        <v>1</v>
      </c>
      <c r="E19" s="41">
        <v>6</v>
      </c>
      <c r="F19" s="41">
        <v>11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319"/>
      <c r="B20" s="32">
        <v>17</v>
      </c>
      <c r="C20" s="41" t="s">
        <v>9</v>
      </c>
      <c r="D20" s="41">
        <v>2</v>
      </c>
      <c r="E20" s="41">
        <v>6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>
      <c r="A21" s="319"/>
      <c r="B21" s="32">
        <v>18</v>
      </c>
      <c r="C21" s="41" t="s">
        <v>9</v>
      </c>
      <c r="D21" s="41">
        <v>2</v>
      </c>
      <c r="E21" s="41">
        <v>7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319"/>
      <c r="B22" s="32">
        <v>19</v>
      </c>
      <c r="C22" s="41" t="s">
        <v>9</v>
      </c>
      <c r="D22" s="41">
        <v>2</v>
      </c>
      <c r="E22" s="41">
        <v>7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2.75">
      <c r="A23" s="319"/>
      <c r="B23" s="32">
        <v>20</v>
      </c>
      <c r="C23" s="41" t="s">
        <v>9</v>
      </c>
      <c r="D23" s="41">
        <v>2</v>
      </c>
      <c r="E23" s="41">
        <v>8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319"/>
      <c r="B24" s="32">
        <v>21</v>
      </c>
      <c r="C24" s="41" t="s">
        <v>9</v>
      </c>
      <c r="D24" s="41">
        <v>3</v>
      </c>
      <c r="E24" s="41">
        <v>8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319"/>
      <c r="B25" s="32">
        <v>22</v>
      </c>
      <c r="C25" s="41" t="s">
        <v>9</v>
      </c>
      <c r="D25" s="41">
        <v>3</v>
      </c>
      <c r="E25" s="41">
        <v>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.75">
      <c r="A26" s="319"/>
      <c r="B26" s="32">
        <v>23</v>
      </c>
      <c r="C26" s="41" t="s">
        <v>9</v>
      </c>
      <c r="D26" s="41">
        <v>3</v>
      </c>
      <c r="E26" s="41">
        <v>9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2.75">
      <c r="A27" s="319"/>
      <c r="B27" s="32">
        <v>24</v>
      </c>
      <c r="C27" s="41" t="s">
        <v>9</v>
      </c>
      <c r="D27" s="41">
        <v>3</v>
      </c>
      <c r="E27" s="41">
        <v>10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2.75">
      <c r="A28" s="319"/>
      <c r="B28" s="32">
        <v>25</v>
      </c>
      <c r="C28" s="41" t="s">
        <v>9</v>
      </c>
      <c r="D28" s="41">
        <v>3</v>
      </c>
      <c r="E28" s="41">
        <v>10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2.75">
      <c r="A29" s="319"/>
      <c r="B29" s="32">
        <v>26</v>
      </c>
      <c r="C29" s="41" t="s">
        <v>9</v>
      </c>
      <c r="D29" s="41">
        <v>4</v>
      </c>
      <c r="E29" s="41">
        <v>11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12.75">
      <c r="A30" s="319"/>
      <c r="B30" s="32">
        <v>27</v>
      </c>
      <c r="C30" s="41" t="s">
        <v>9</v>
      </c>
      <c r="D30" s="41">
        <v>4</v>
      </c>
      <c r="E30" s="41">
        <v>11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2.75">
      <c r="A31" s="319"/>
      <c r="B31" s="32">
        <v>28</v>
      </c>
      <c r="C31" s="41" t="s">
        <v>9</v>
      </c>
      <c r="D31" s="41">
        <v>4</v>
      </c>
      <c r="E31" s="41">
        <v>12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2.75">
      <c r="A32" s="319"/>
      <c r="B32" s="32">
        <v>29</v>
      </c>
      <c r="C32" s="41" t="s">
        <v>9</v>
      </c>
      <c r="D32" s="41">
        <v>4</v>
      </c>
      <c r="E32" s="41">
        <v>13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2.75">
      <c r="A33" s="319"/>
      <c r="B33" s="32">
        <v>30</v>
      </c>
      <c r="C33" s="41" t="s">
        <v>9</v>
      </c>
      <c r="D33" s="41">
        <v>5</v>
      </c>
      <c r="E33" s="41">
        <v>13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2.75">
      <c r="A34" s="319"/>
      <c r="B34" s="32">
        <v>31</v>
      </c>
      <c r="C34" s="41" t="s">
        <v>9</v>
      </c>
      <c r="D34" s="41">
        <v>5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2.75">
      <c r="A35" s="319"/>
      <c r="B35" s="32">
        <v>32</v>
      </c>
      <c r="C35" s="41" t="s">
        <v>9</v>
      </c>
      <c r="D35" s="41">
        <v>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319"/>
      <c r="B36" s="32">
        <v>33</v>
      </c>
      <c r="C36" s="41" t="s">
        <v>9</v>
      </c>
      <c r="D36" s="41">
        <v>5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19"/>
      <c r="B37" s="32">
        <v>34</v>
      </c>
      <c r="C37" s="41" t="s">
        <v>9</v>
      </c>
      <c r="D37" s="41">
        <v>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319"/>
      <c r="B38" s="32">
        <v>35</v>
      </c>
      <c r="C38" s="41" t="s">
        <v>9</v>
      </c>
      <c r="D38" s="41">
        <v>6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319"/>
      <c r="B39" s="32">
        <v>36</v>
      </c>
      <c r="C39" s="41" t="s">
        <v>9</v>
      </c>
      <c r="D39" s="41">
        <v>6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319"/>
      <c r="B40" s="32">
        <v>37</v>
      </c>
      <c r="C40" s="41" t="s">
        <v>9</v>
      </c>
      <c r="D40" s="41">
        <v>6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319"/>
      <c r="B41" s="32">
        <v>38</v>
      </c>
      <c r="C41" s="41" t="s">
        <v>9</v>
      </c>
      <c r="D41" s="41">
        <v>6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319"/>
      <c r="B42" s="32">
        <v>39</v>
      </c>
      <c r="C42" s="41">
        <v>0</v>
      </c>
      <c r="D42" s="41">
        <v>7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3.5" thickBot="1">
      <c r="A43" s="320"/>
      <c r="B43" s="33">
        <v>40</v>
      </c>
      <c r="C43" s="41">
        <v>0</v>
      </c>
      <c r="D43" s="41">
        <v>7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2">
    <mergeCell ref="C2:V2"/>
    <mergeCell ref="A4:A4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P20" sqref="P20"/>
    </sheetView>
  </sheetViews>
  <sheetFormatPr defaultColWidth="9.140625" defaultRowHeight="12.75"/>
  <cols>
    <col min="1" max="16384" width="3.421875" style="0" customWidth="1"/>
  </cols>
  <sheetData>
    <row r="1" spans="1:22" ht="16.5" thickBot="1">
      <c r="A1" s="38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6.5" thickBot="1">
      <c r="A2" s="34"/>
      <c r="B2" s="35"/>
      <c r="C2" s="315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7"/>
    </row>
    <row r="3" spans="1:22" ht="13.5" thickBot="1">
      <c r="A3" s="36"/>
      <c r="B3" s="37"/>
      <c r="C3" s="28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30">
        <v>20</v>
      </c>
    </row>
    <row r="4" spans="1:22" ht="12.75">
      <c r="A4" s="318" t="s">
        <v>3</v>
      </c>
      <c r="B4" s="31">
        <v>1</v>
      </c>
      <c r="C4" s="41" t="s">
        <v>9</v>
      </c>
      <c r="D4" s="41" t="s">
        <v>9</v>
      </c>
      <c r="E4" s="41" t="s">
        <v>9</v>
      </c>
      <c r="F4" s="41" t="s">
        <v>9</v>
      </c>
      <c r="G4" s="41" t="s">
        <v>9</v>
      </c>
      <c r="H4" s="41" t="s">
        <v>9</v>
      </c>
      <c r="I4" s="41" t="s">
        <v>9</v>
      </c>
      <c r="J4" s="41" t="s">
        <v>9</v>
      </c>
      <c r="K4" s="41" t="s">
        <v>9</v>
      </c>
      <c r="L4" s="41" t="s">
        <v>9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2.75">
      <c r="A5" s="319"/>
      <c r="B5" s="32">
        <v>2</v>
      </c>
      <c r="C5" s="41" t="s">
        <v>9</v>
      </c>
      <c r="D5" s="41" t="s">
        <v>9</v>
      </c>
      <c r="E5" s="41" t="s">
        <v>9</v>
      </c>
      <c r="F5" s="41" t="s">
        <v>9</v>
      </c>
      <c r="G5" s="41" t="s">
        <v>9</v>
      </c>
      <c r="H5" s="41" t="s">
        <v>9</v>
      </c>
      <c r="I5" s="41" t="s">
        <v>9</v>
      </c>
      <c r="J5" s="41" t="s">
        <v>9</v>
      </c>
      <c r="K5" s="41" t="s">
        <v>9</v>
      </c>
      <c r="L5" s="41" t="s">
        <v>9</v>
      </c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319"/>
      <c r="B6" s="32">
        <v>3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>
        <v>0</v>
      </c>
      <c r="J6" s="41">
        <v>0</v>
      </c>
      <c r="K6" s="41">
        <v>1</v>
      </c>
      <c r="L6" s="41">
        <v>1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319"/>
      <c r="B7" s="32">
        <v>4</v>
      </c>
      <c r="C7" s="41" t="s">
        <v>9</v>
      </c>
      <c r="D7" s="41" t="s">
        <v>9</v>
      </c>
      <c r="E7" s="41" t="s">
        <v>9</v>
      </c>
      <c r="F7" s="41" t="s">
        <v>9</v>
      </c>
      <c r="G7" s="41">
        <v>0</v>
      </c>
      <c r="H7" s="41">
        <v>1</v>
      </c>
      <c r="I7" s="41">
        <v>1</v>
      </c>
      <c r="J7" s="41">
        <v>2</v>
      </c>
      <c r="K7" s="41">
        <v>3</v>
      </c>
      <c r="L7" s="41">
        <v>3</v>
      </c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319"/>
      <c r="B8" s="32">
        <v>5</v>
      </c>
      <c r="C8" s="41" t="s">
        <v>9</v>
      </c>
      <c r="D8" s="41" t="s">
        <v>9</v>
      </c>
      <c r="E8" s="41" t="s">
        <v>9</v>
      </c>
      <c r="F8" s="41">
        <v>0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319"/>
      <c r="B9" s="32">
        <v>6</v>
      </c>
      <c r="C9" s="41" t="s">
        <v>9</v>
      </c>
      <c r="D9" s="41" t="s">
        <v>9</v>
      </c>
      <c r="E9" s="41" t="s">
        <v>9</v>
      </c>
      <c r="F9" s="41">
        <v>1</v>
      </c>
      <c r="G9" s="41">
        <v>2</v>
      </c>
      <c r="H9" s="41">
        <v>3</v>
      </c>
      <c r="I9" s="41">
        <v>4</v>
      </c>
      <c r="J9" s="41">
        <v>6</v>
      </c>
      <c r="K9" s="41">
        <v>7</v>
      </c>
      <c r="L9" s="41">
        <v>8</v>
      </c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319"/>
      <c r="B10" s="32">
        <v>7</v>
      </c>
      <c r="C10" s="41" t="s">
        <v>9</v>
      </c>
      <c r="D10" s="41" t="s">
        <v>9</v>
      </c>
      <c r="E10" s="41">
        <v>0</v>
      </c>
      <c r="F10" s="41">
        <v>1</v>
      </c>
      <c r="G10" s="41">
        <v>3</v>
      </c>
      <c r="H10" s="41">
        <v>4</v>
      </c>
      <c r="I10" s="41">
        <v>6</v>
      </c>
      <c r="J10" s="41">
        <v>7</v>
      </c>
      <c r="K10" s="41">
        <v>9</v>
      </c>
      <c r="L10" s="41">
        <v>11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319"/>
      <c r="B11" s="32">
        <v>8</v>
      </c>
      <c r="C11" s="41" t="s">
        <v>9</v>
      </c>
      <c r="D11" s="41" t="s">
        <v>9</v>
      </c>
      <c r="E11" s="41">
        <v>0</v>
      </c>
      <c r="F11" s="41">
        <v>2</v>
      </c>
      <c r="G11" s="41">
        <v>4</v>
      </c>
      <c r="H11" s="41">
        <v>6</v>
      </c>
      <c r="I11" s="41">
        <v>7</v>
      </c>
      <c r="J11" s="41">
        <v>9</v>
      </c>
      <c r="K11" s="41">
        <v>11</v>
      </c>
      <c r="L11" s="41">
        <v>13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319"/>
      <c r="B12" s="32">
        <v>9</v>
      </c>
      <c r="C12" s="41" t="s">
        <v>9</v>
      </c>
      <c r="D12" s="41" t="s">
        <v>9</v>
      </c>
      <c r="E12" s="41">
        <v>1</v>
      </c>
      <c r="F12" s="41">
        <v>3</v>
      </c>
      <c r="G12" s="41">
        <v>5</v>
      </c>
      <c r="H12" s="41">
        <v>7</v>
      </c>
      <c r="I12" s="41">
        <v>9</v>
      </c>
      <c r="J12" s="41">
        <v>11</v>
      </c>
      <c r="K12" s="41">
        <v>14</v>
      </c>
      <c r="L12" s="41">
        <v>16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319"/>
      <c r="B13" s="32">
        <v>10</v>
      </c>
      <c r="C13" s="41" t="s">
        <v>9</v>
      </c>
      <c r="D13" s="41" t="s">
        <v>9</v>
      </c>
      <c r="E13" s="41">
        <v>1</v>
      </c>
      <c r="F13" s="41">
        <v>3</v>
      </c>
      <c r="G13" s="41">
        <v>6</v>
      </c>
      <c r="H13" s="41">
        <v>8</v>
      </c>
      <c r="I13" s="41">
        <v>11</v>
      </c>
      <c r="J13" s="41">
        <v>13</v>
      </c>
      <c r="K13" s="41">
        <v>16</v>
      </c>
      <c r="L13" s="41">
        <v>19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319"/>
      <c r="B14" s="32">
        <v>11</v>
      </c>
      <c r="C14" s="41" t="s">
        <v>9</v>
      </c>
      <c r="D14" s="41" t="s">
        <v>9</v>
      </c>
      <c r="E14" s="41">
        <v>1</v>
      </c>
      <c r="F14" s="41">
        <v>4</v>
      </c>
      <c r="G14" s="41">
        <v>7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319"/>
      <c r="B15" s="32">
        <v>12</v>
      </c>
      <c r="C15" s="41" t="s">
        <v>9</v>
      </c>
      <c r="D15" s="41" t="s">
        <v>9</v>
      </c>
      <c r="E15" s="41">
        <v>2</v>
      </c>
      <c r="F15" s="41">
        <v>5</v>
      </c>
      <c r="G15" s="41">
        <v>8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319"/>
      <c r="B16" s="32">
        <v>13</v>
      </c>
      <c r="C16" s="41" t="s">
        <v>9</v>
      </c>
      <c r="D16" s="41">
        <v>0</v>
      </c>
      <c r="E16" s="41">
        <v>2</v>
      </c>
      <c r="F16" s="41">
        <v>5</v>
      </c>
      <c r="G16" s="41">
        <v>9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319"/>
      <c r="B17" s="32">
        <v>14</v>
      </c>
      <c r="C17" s="41" t="s">
        <v>9</v>
      </c>
      <c r="D17" s="41">
        <v>0</v>
      </c>
      <c r="E17" s="41">
        <v>2</v>
      </c>
      <c r="F17" s="41">
        <v>6</v>
      </c>
      <c r="G17" s="41">
        <v>10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319"/>
      <c r="B18" s="32">
        <v>15</v>
      </c>
      <c r="C18" s="41" t="s">
        <v>9</v>
      </c>
      <c r="D18" s="41">
        <v>0</v>
      </c>
      <c r="E18" s="41">
        <v>3</v>
      </c>
      <c r="F18" s="41">
        <v>7</v>
      </c>
      <c r="G18" s="41">
        <v>11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319"/>
      <c r="B19" s="32">
        <v>16</v>
      </c>
      <c r="C19" s="41" t="s">
        <v>9</v>
      </c>
      <c r="D19" s="41">
        <v>0</v>
      </c>
      <c r="E19" s="41">
        <v>3</v>
      </c>
      <c r="F19" s="41">
        <v>7</v>
      </c>
      <c r="G19" s="41">
        <v>12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319"/>
      <c r="B20" s="32">
        <v>17</v>
      </c>
      <c r="C20" s="41" t="s">
        <v>9</v>
      </c>
      <c r="D20" s="41">
        <v>0</v>
      </c>
      <c r="E20" s="41">
        <v>4</v>
      </c>
      <c r="F20" s="41">
        <v>8</v>
      </c>
      <c r="G20" s="41">
        <v>13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>
      <c r="A21" s="319"/>
      <c r="B21" s="32">
        <v>18</v>
      </c>
      <c r="C21" s="41" t="s">
        <v>9</v>
      </c>
      <c r="D21" s="41">
        <v>0</v>
      </c>
      <c r="E21" s="41">
        <v>4</v>
      </c>
      <c r="F21" s="41">
        <v>9</v>
      </c>
      <c r="G21" s="41">
        <v>14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319"/>
      <c r="B22" s="32">
        <v>19</v>
      </c>
      <c r="C22" s="41" t="s">
        <v>9</v>
      </c>
      <c r="D22" s="41">
        <v>1</v>
      </c>
      <c r="E22" s="41">
        <v>4</v>
      </c>
      <c r="F22" s="41">
        <v>9</v>
      </c>
      <c r="G22" s="41">
        <v>15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2.75">
      <c r="A23" s="319"/>
      <c r="B23" s="32">
        <v>20</v>
      </c>
      <c r="C23" s="41" t="s">
        <v>9</v>
      </c>
      <c r="D23" s="41">
        <v>1</v>
      </c>
      <c r="E23" s="41">
        <v>5</v>
      </c>
      <c r="F23" s="41"/>
      <c r="G23" s="41">
        <v>16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319"/>
      <c r="B24" s="32">
        <v>21</v>
      </c>
      <c r="C24" s="41" t="s">
        <v>9</v>
      </c>
      <c r="D24" s="41">
        <v>1</v>
      </c>
      <c r="E24" s="41">
        <v>5</v>
      </c>
      <c r="F24" s="41"/>
      <c r="G24" s="41">
        <v>17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319"/>
      <c r="B25" s="32">
        <v>22</v>
      </c>
      <c r="C25" s="41" t="s">
        <v>9</v>
      </c>
      <c r="D25" s="41">
        <v>1</v>
      </c>
      <c r="E25" s="41">
        <v>6</v>
      </c>
      <c r="F25" s="41"/>
      <c r="G25" s="41">
        <v>18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.75">
      <c r="A26" s="319"/>
      <c r="B26" s="32">
        <v>23</v>
      </c>
      <c r="C26" s="41" t="s">
        <v>9</v>
      </c>
      <c r="D26" s="41">
        <v>1</v>
      </c>
      <c r="E26" s="41">
        <v>6</v>
      </c>
      <c r="F26" s="41"/>
      <c r="G26" s="41">
        <v>19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2.75">
      <c r="A27" s="319"/>
      <c r="B27" s="32">
        <v>24</v>
      </c>
      <c r="C27" s="41" t="s">
        <v>9</v>
      </c>
      <c r="D27" s="41">
        <v>1</v>
      </c>
      <c r="E27" s="41">
        <v>6</v>
      </c>
      <c r="F27" s="41"/>
      <c r="G27" s="41">
        <v>20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2.75">
      <c r="A28" s="319"/>
      <c r="B28" s="32">
        <v>25</v>
      </c>
      <c r="C28" s="41" t="s">
        <v>9</v>
      </c>
      <c r="D28" s="41">
        <v>1</v>
      </c>
      <c r="E28" s="41">
        <v>7</v>
      </c>
      <c r="F28" s="41"/>
      <c r="G28" s="41">
        <v>21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2.75">
      <c r="A29" s="319"/>
      <c r="B29" s="32">
        <v>26</v>
      </c>
      <c r="C29" s="41" t="s">
        <v>9</v>
      </c>
      <c r="D29" s="41">
        <v>1</v>
      </c>
      <c r="E29" s="41">
        <v>7</v>
      </c>
      <c r="F29" s="41"/>
      <c r="G29" s="41">
        <v>22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12.75">
      <c r="A30" s="319"/>
      <c r="B30" s="32">
        <v>27</v>
      </c>
      <c r="C30" s="41" t="s">
        <v>9</v>
      </c>
      <c r="D30" s="41">
        <v>2</v>
      </c>
      <c r="E30" s="41">
        <v>7</v>
      </c>
      <c r="F30" s="41"/>
      <c r="G30" s="41">
        <v>23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2.75">
      <c r="A31" s="319"/>
      <c r="B31" s="32">
        <v>28</v>
      </c>
      <c r="C31" s="41" t="s">
        <v>9</v>
      </c>
      <c r="D31" s="41">
        <v>2</v>
      </c>
      <c r="E31" s="41">
        <v>8</v>
      </c>
      <c r="F31" s="41"/>
      <c r="G31" s="41">
        <v>24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2.75">
      <c r="A32" s="319"/>
      <c r="B32" s="32">
        <v>29</v>
      </c>
      <c r="C32" s="41" t="s">
        <v>9</v>
      </c>
      <c r="D32" s="41">
        <v>2</v>
      </c>
      <c r="E32" s="41">
        <v>8</v>
      </c>
      <c r="F32" s="41"/>
      <c r="G32" s="41">
        <v>25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2.75">
      <c r="A33" s="319"/>
      <c r="B33" s="32">
        <v>30</v>
      </c>
      <c r="C33" s="41" t="s">
        <v>9</v>
      </c>
      <c r="D33" s="41">
        <v>2</v>
      </c>
      <c r="E33" s="41">
        <v>9</v>
      </c>
      <c r="F33" s="41"/>
      <c r="G33" s="41">
        <v>26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2.75">
      <c r="A34" s="319"/>
      <c r="B34" s="32">
        <v>31</v>
      </c>
      <c r="C34" s="41" t="s">
        <v>9</v>
      </c>
      <c r="D34" s="41">
        <v>2</v>
      </c>
      <c r="E34" s="41">
        <v>9</v>
      </c>
      <c r="F34" s="41"/>
      <c r="G34" s="41">
        <v>27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2.75">
      <c r="A35" s="319"/>
      <c r="B35" s="32">
        <v>32</v>
      </c>
      <c r="C35" s="41" t="s">
        <v>9</v>
      </c>
      <c r="D35" s="41">
        <v>2</v>
      </c>
      <c r="E35" s="41">
        <v>9</v>
      </c>
      <c r="F35" s="41"/>
      <c r="G35" s="41">
        <v>28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319"/>
      <c r="B36" s="32">
        <v>33</v>
      </c>
      <c r="C36" s="41" t="s">
        <v>9</v>
      </c>
      <c r="D36" s="41">
        <v>2</v>
      </c>
      <c r="E36" s="41">
        <v>10</v>
      </c>
      <c r="F36" s="41"/>
      <c r="G36" s="41">
        <v>29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19"/>
      <c r="B37" s="32">
        <v>34</v>
      </c>
      <c r="C37" s="41" t="s">
        <v>9</v>
      </c>
      <c r="D37" s="41">
        <v>3</v>
      </c>
      <c r="E37" s="41">
        <v>10</v>
      </c>
      <c r="F37" s="41"/>
      <c r="G37" s="41">
        <v>30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319"/>
      <c r="B38" s="32">
        <v>35</v>
      </c>
      <c r="C38" s="41" t="s">
        <v>9</v>
      </c>
      <c r="D38" s="41">
        <v>3</v>
      </c>
      <c r="E38" s="41">
        <v>11</v>
      </c>
      <c r="F38" s="41"/>
      <c r="G38" s="41">
        <v>31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319"/>
      <c r="B39" s="32">
        <v>36</v>
      </c>
      <c r="C39" s="41" t="s">
        <v>9</v>
      </c>
      <c r="D39" s="41">
        <v>3</v>
      </c>
      <c r="E39" s="41">
        <v>11</v>
      </c>
      <c r="F39" s="41"/>
      <c r="G39" s="41">
        <v>32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319"/>
      <c r="B40" s="32">
        <v>37</v>
      </c>
      <c r="C40" s="41" t="s">
        <v>9</v>
      </c>
      <c r="D40" s="41">
        <v>3</v>
      </c>
      <c r="E40" s="41">
        <v>11</v>
      </c>
      <c r="F40" s="41"/>
      <c r="G40" s="41">
        <v>33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319"/>
      <c r="B41" s="32">
        <v>38</v>
      </c>
      <c r="C41" s="41" t="s">
        <v>9</v>
      </c>
      <c r="D41" s="41">
        <v>3</v>
      </c>
      <c r="E41" s="41">
        <v>12</v>
      </c>
      <c r="F41" s="41"/>
      <c r="G41" s="41">
        <v>34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319"/>
      <c r="B42" s="32">
        <v>39</v>
      </c>
      <c r="C42" s="41" t="s">
        <v>9</v>
      </c>
      <c r="D42" s="41">
        <v>3</v>
      </c>
      <c r="E42" s="41">
        <v>12</v>
      </c>
      <c r="F42" s="41"/>
      <c r="G42" s="41">
        <v>35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3.5" thickBot="1">
      <c r="A43" s="320"/>
      <c r="B43" s="33">
        <v>40</v>
      </c>
      <c r="C43" s="41" t="s">
        <v>9</v>
      </c>
      <c r="D43" s="41">
        <v>3</v>
      </c>
      <c r="E43" s="41">
        <v>13</v>
      </c>
      <c r="F43" s="41"/>
      <c r="G43" s="41">
        <v>36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2">
    <mergeCell ref="C2:V2"/>
    <mergeCell ref="A4:A4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P15" sqref="P15"/>
    </sheetView>
  </sheetViews>
  <sheetFormatPr defaultColWidth="9.140625" defaultRowHeight="12.75"/>
  <cols>
    <col min="1" max="16384" width="3.421875" style="0" customWidth="1"/>
  </cols>
  <sheetData>
    <row r="1" spans="1:22" ht="16.5" thickBot="1">
      <c r="A1" s="38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6.5" thickBot="1">
      <c r="A2" s="34"/>
      <c r="B2" s="35"/>
      <c r="C2" s="315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7"/>
    </row>
    <row r="3" spans="1:22" ht="13.5" thickBot="1">
      <c r="A3" s="36"/>
      <c r="B3" s="37"/>
      <c r="C3" s="28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30">
        <v>20</v>
      </c>
    </row>
    <row r="4" spans="1:22" ht="12.75">
      <c r="A4" s="318" t="s">
        <v>3</v>
      </c>
      <c r="B4" s="31">
        <v>1</v>
      </c>
      <c r="C4" s="41" t="s">
        <v>9</v>
      </c>
      <c r="D4" s="41" t="s">
        <v>9</v>
      </c>
      <c r="E4" s="41" t="s">
        <v>9</v>
      </c>
      <c r="F4" s="41" t="s">
        <v>9</v>
      </c>
      <c r="G4" s="41" t="s">
        <v>9</v>
      </c>
      <c r="H4" s="41" t="s">
        <v>9</v>
      </c>
      <c r="I4" s="41" t="s">
        <v>9</v>
      </c>
      <c r="J4" s="41" t="s">
        <v>9</v>
      </c>
      <c r="K4" s="41" t="s">
        <v>9</v>
      </c>
      <c r="L4" s="41" t="s">
        <v>9</v>
      </c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2.75">
      <c r="A5" s="319"/>
      <c r="B5" s="32">
        <v>2</v>
      </c>
      <c r="C5" s="41" t="s">
        <v>9</v>
      </c>
      <c r="D5" s="41" t="s">
        <v>9</v>
      </c>
      <c r="E5" s="41" t="s">
        <v>9</v>
      </c>
      <c r="F5" s="41" t="s">
        <v>9</v>
      </c>
      <c r="G5" s="41" t="s">
        <v>9</v>
      </c>
      <c r="H5" s="41" t="s">
        <v>9</v>
      </c>
      <c r="I5" s="41" t="s">
        <v>9</v>
      </c>
      <c r="J5" s="41" t="s">
        <v>9</v>
      </c>
      <c r="K5" s="41" t="s">
        <v>9</v>
      </c>
      <c r="L5" s="41" t="s">
        <v>9</v>
      </c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319"/>
      <c r="B6" s="32">
        <v>3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1" t="s">
        <v>9</v>
      </c>
      <c r="K6" s="41">
        <v>0</v>
      </c>
      <c r="L6" s="41">
        <v>0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319"/>
      <c r="B7" s="32">
        <v>4</v>
      </c>
      <c r="C7" s="41" t="s">
        <v>9</v>
      </c>
      <c r="D7" s="41" t="s">
        <v>9</v>
      </c>
      <c r="E7" s="41" t="s">
        <v>9</v>
      </c>
      <c r="F7" s="41" t="s">
        <v>9</v>
      </c>
      <c r="G7" s="41" t="s">
        <v>9</v>
      </c>
      <c r="H7" s="41">
        <v>0</v>
      </c>
      <c r="I7" s="41">
        <v>0</v>
      </c>
      <c r="J7" s="41">
        <v>1</v>
      </c>
      <c r="K7" s="41">
        <v>1</v>
      </c>
      <c r="L7" s="41">
        <v>2</v>
      </c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319"/>
      <c r="B8" s="32">
        <v>5</v>
      </c>
      <c r="C8" s="41" t="s">
        <v>9</v>
      </c>
      <c r="D8" s="41" t="s">
        <v>9</v>
      </c>
      <c r="E8" s="41" t="s">
        <v>9</v>
      </c>
      <c r="F8" s="41" t="s">
        <v>9</v>
      </c>
      <c r="G8" s="41">
        <v>0</v>
      </c>
      <c r="H8" s="41">
        <v>1</v>
      </c>
      <c r="I8" s="41">
        <v>1</v>
      </c>
      <c r="J8" s="41">
        <v>2</v>
      </c>
      <c r="K8" s="41">
        <v>3</v>
      </c>
      <c r="L8" s="41">
        <v>4</v>
      </c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319"/>
      <c r="B9" s="32">
        <v>6</v>
      </c>
      <c r="C9" s="41" t="s">
        <v>9</v>
      </c>
      <c r="D9" s="41" t="s">
        <v>9</v>
      </c>
      <c r="E9" s="41" t="s">
        <v>9</v>
      </c>
      <c r="F9" s="41">
        <v>0</v>
      </c>
      <c r="G9" s="41">
        <v>1</v>
      </c>
      <c r="H9" s="41">
        <v>2</v>
      </c>
      <c r="I9" s="41">
        <v>3</v>
      </c>
      <c r="J9" s="41">
        <v>4</v>
      </c>
      <c r="K9" s="41">
        <v>5</v>
      </c>
      <c r="L9" s="41">
        <v>6</v>
      </c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319"/>
      <c r="B10" s="32">
        <v>7</v>
      </c>
      <c r="C10" s="41" t="s">
        <v>9</v>
      </c>
      <c r="D10" s="41" t="s">
        <v>9</v>
      </c>
      <c r="E10" s="41" t="s">
        <v>9</v>
      </c>
      <c r="F10" s="41">
        <v>0</v>
      </c>
      <c r="G10" s="41">
        <v>1</v>
      </c>
      <c r="H10" s="41">
        <v>3</v>
      </c>
      <c r="I10" s="41">
        <v>4</v>
      </c>
      <c r="J10" s="41">
        <v>6</v>
      </c>
      <c r="K10" s="41">
        <v>7</v>
      </c>
      <c r="L10" s="41">
        <v>9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319"/>
      <c r="B11" s="32">
        <v>8</v>
      </c>
      <c r="C11" s="41" t="s">
        <v>9</v>
      </c>
      <c r="D11" s="41" t="s">
        <v>9</v>
      </c>
      <c r="E11" s="41" t="s">
        <v>9</v>
      </c>
      <c r="F11" s="41">
        <v>1</v>
      </c>
      <c r="G11" s="41">
        <v>2</v>
      </c>
      <c r="H11" s="41">
        <v>4</v>
      </c>
      <c r="I11" s="41">
        <v>6</v>
      </c>
      <c r="J11" s="41">
        <v>7</v>
      </c>
      <c r="K11" s="41">
        <v>9</v>
      </c>
      <c r="L11" s="41">
        <v>11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319"/>
      <c r="B12" s="32">
        <v>9</v>
      </c>
      <c r="C12" s="41" t="s">
        <v>9</v>
      </c>
      <c r="D12" s="41" t="s">
        <v>9</v>
      </c>
      <c r="E12" s="41">
        <v>0</v>
      </c>
      <c r="F12" s="41">
        <v>1</v>
      </c>
      <c r="G12" s="41">
        <v>3</v>
      </c>
      <c r="H12" s="41">
        <v>5</v>
      </c>
      <c r="I12" s="41">
        <v>7</v>
      </c>
      <c r="J12" s="41">
        <v>9</v>
      </c>
      <c r="K12" s="41">
        <v>11</v>
      </c>
      <c r="L12" s="41">
        <v>13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319"/>
      <c r="B13" s="32">
        <v>10</v>
      </c>
      <c r="C13" s="41" t="s">
        <v>9</v>
      </c>
      <c r="D13" s="41" t="s">
        <v>9</v>
      </c>
      <c r="E13" s="41">
        <v>0</v>
      </c>
      <c r="F13" s="41">
        <v>2</v>
      </c>
      <c r="G13" s="41">
        <v>4</v>
      </c>
      <c r="H13" s="41">
        <v>6</v>
      </c>
      <c r="I13" s="41">
        <v>9</v>
      </c>
      <c r="J13" s="41">
        <v>11</v>
      </c>
      <c r="K13" s="41">
        <v>13</v>
      </c>
      <c r="L13" s="41">
        <v>16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319"/>
      <c r="B14" s="32">
        <v>11</v>
      </c>
      <c r="C14" s="41" t="s">
        <v>9</v>
      </c>
      <c r="D14" s="41" t="s">
        <v>9</v>
      </c>
      <c r="E14" s="41">
        <v>0</v>
      </c>
      <c r="F14" s="41">
        <v>2</v>
      </c>
      <c r="G14" s="41">
        <v>5</v>
      </c>
      <c r="H14" s="41">
        <v>7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319"/>
      <c r="B15" s="32">
        <v>12</v>
      </c>
      <c r="C15" s="41" t="s">
        <v>9</v>
      </c>
      <c r="D15" s="41" t="s">
        <v>9</v>
      </c>
      <c r="E15" s="41">
        <v>1</v>
      </c>
      <c r="F15" s="41">
        <v>3</v>
      </c>
      <c r="G15" s="41">
        <v>6</v>
      </c>
      <c r="H15" s="41">
        <v>9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319"/>
      <c r="B16" s="32">
        <v>13</v>
      </c>
      <c r="C16" s="41" t="s">
        <v>9</v>
      </c>
      <c r="D16" s="41" t="s">
        <v>9</v>
      </c>
      <c r="E16" s="41">
        <v>1</v>
      </c>
      <c r="F16" s="41">
        <v>3</v>
      </c>
      <c r="G16" s="41">
        <v>7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319"/>
      <c r="B17" s="32">
        <v>14</v>
      </c>
      <c r="C17" s="41" t="s">
        <v>9</v>
      </c>
      <c r="D17" s="41" t="s">
        <v>9</v>
      </c>
      <c r="E17" s="41">
        <v>1</v>
      </c>
      <c r="F17" s="41">
        <v>4</v>
      </c>
      <c r="G17" s="41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319"/>
      <c r="B18" s="32">
        <v>15</v>
      </c>
      <c r="C18" s="41" t="s">
        <v>9</v>
      </c>
      <c r="D18" s="41" t="s">
        <v>9</v>
      </c>
      <c r="E18" s="41">
        <v>2</v>
      </c>
      <c r="F18" s="41">
        <v>5</v>
      </c>
      <c r="G18" s="41">
        <v>8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319"/>
      <c r="B19" s="32">
        <v>16</v>
      </c>
      <c r="C19" s="41" t="s">
        <v>9</v>
      </c>
      <c r="D19" s="41" t="s">
        <v>9</v>
      </c>
      <c r="E19" s="41">
        <v>2</v>
      </c>
      <c r="F19" s="41">
        <v>5</v>
      </c>
      <c r="G19" s="41">
        <v>9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319"/>
      <c r="B20" s="32">
        <v>17</v>
      </c>
      <c r="C20" s="41" t="s">
        <v>9</v>
      </c>
      <c r="D20" s="41" t="s">
        <v>9</v>
      </c>
      <c r="E20" s="41">
        <v>2</v>
      </c>
      <c r="F20" s="41">
        <v>6</v>
      </c>
      <c r="G20" s="41">
        <v>10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>
      <c r="A21" s="319"/>
      <c r="B21" s="32">
        <v>18</v>
      </c>
      <c r="C21" s="41" t="s">
        <v>9</v>
      </c>
      <c r="D21" s="41" t="s">
        <v>9</v>
      </c>
      <c r="E21" s="41">
        <v>2</v>
      </c>
      <c r="F21" s="41">
        <v>6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319"/>
      <c r="B22" s="32">
        <v>19</v>
      </c>
      <c r="C22" s="41" t="s">
        <v>9</v>
      </c>
      <c r="D22" s="41">
        <v>0</v>
      </c>
      <c r="E22" s="41">
        <v>3</v>
      </c>
      <c r="F22" s="41">
        <v>7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2.75">
      <c r="A23" s="319"/>
      <c r="B23" s="32">
        <v>20</v>
      </c>
      <c r="C23" s="41" t="s">
        <v>9</v>
      </c>
      <c r="D23" s="41">
        <v>0</v>
      </c>
      <c r="E23" s="41">
        <v>3</v>
      </c>
      <c r="F23" s="41">
        <v>8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319"/>
      <c r="B24" s="32">
        <v>21</v>
      </c>
      <c r="C24" s="41" t="s">
        <v>9</v>
      </c>
      <c r="D24" s="41">
        <v>0</v>
      </c>
      <c r="E24" s="41">
        <v>3</v>
      </c>
      <c r="F24" s="41">
        <v>8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319"/>
      <c r="B25" s="32">
        <v>22</v>
      </c>
      <c r="C25" s="41" t="s">
        <v>9</v>
      </c>
      <c r="D25" s="41">
        <v>0</v>
      </c>
      <c r="E25" s="41">
        <v>4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.75">
      <c r="A26" s="319"/>
      <c r="B26" s="32">
        <v>23</v>
      </c>
      <c r="C26" s="41" t="s">
        <v>9</v>
      </c>
      <c r="D26" s="41">
        <v>0</v>
      </c>
      <c r="E26" s="41">
        <v>4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2.75">
      <c r="A27" s="319"/>
      <c r="B27" s="32">
        <v>24</v>
      </c>
      <c r="C27" s="41" t="s">
        <v>9</v>
      </c>
      <c r="D27" s="41">
        <v>0</v>
      </c>
      <c r="E27" s="41">
        <v>4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2.75">
      <c r="A28" s="319"/>
      <c r="B28" s="32">
        <v>25</v>
      </c>
      <c r="C28" s="41" t="s">
        <v>9</v>
      </c>
      <c r="D28" s="41">
        <v>0</v>
      </c>
      <c r="E28" s="41">
        <v>5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2.75">
      <c r="A29" s="319"/>
      <c r="B29" s="32">
        <v>26</v>
      </c>
      <c r="C29" s="41" t="s">
        <v>9</v>
      </c>
      <c r="D29" s="41">
        <v>0</v>
      </c>
      <c r="E29" s="41">
        <v>5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12.75">
      <c r="A30" s="319"/>
      <c r="B30" s="32">
        <v>27</v>
      </c>
      <c r="C30" s="41" t="s">
        <v>9</v>
      </c>
      <c r="D30" s="41">
        <v>1</v>
      </c>
      <c r="E30" s="41">
        <v>5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2.75">
      <c r="A31" s="319"/>
      <c r="B31" s="32">
        <v>28</v>
      </c>
      <c r="C31" s="41" t="s">
        <v>9</v>
      </c>
      <c r="D31" s="41">
        <v>1</v>
      </c>
      <c r="E31" s="41">
        <v>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2.75">
      <c r="A32" s="319"/>
      <c r="B32" s="32">
        <v>29</v>
      </c>
      <c r="C32" s="41" t="s">
        <v>9</v>
      </c>
      <c r="D32" s="41">
        <v>1</v>
      </c>
      <c r="E32" s="41">
        <v>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2.75">
      <c r="A33" s="319"/>
      <c r="B33" s="32">
        <v>30</v>
      </c>
      <c r="C33" s="41" t="s">
        <v>9</v>
      </c>
      <c r="D33" s="41">
        <v>1</v>
      </c>
      <c r="E33" s="41">
        <v>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2.75">
      <c r="A34" s="319"/>
      <c r="B34" s="32">
        <v>31</v>
      </c>
      <c r="C34" s="41" t="s">
        <v>9</v>
      </c>
      <c r="D34" s="41">
        <v>1</v>
      </c>
      <c r="E34" s="41">
        <v>6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2.75">
      <c r="A35" s="319"/>
      <c r="B35" s="32">
        <v>32</v>
      </c>
      <c r="C35" s="41" t="s">
        <v>9</v>
      </c>
      <c r="D35" s="41">
        <v>1</v>
      </c>
      <c r="E35" s="41">
        <v>7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319"/>
      <c r="B36" s="32">
        <v>33</v>
      </c>
      <c r="C36" s="41" t="s">
        <v>9</v>
      </c>
      <c r="D36" s="41">
        <v>1</v>
      </c>
      <c r="E36" s="41">
        <v>7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19"/>
      <c r="B37" s="32">
        <v>34</v>
      </c>
      <c r="C37" s="41" t="s">
        <v>9</v>
      </c>
      <c r="D37" s="41">
        <v>1</v>
      </c>
      <c r="E37" s="41">
        <v>7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319"/>
      <c r="B38" s="32">
        <v>35</v>
      </c>
      <c r="C38" s="41" t="s">
        <v>9</v>
      </c>
      <c r="D38" s="41">
        <v>1</v>
      </c>
      <c r="E38" s="41">
        <v>8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319"/>
      <c r="B39" s="32">
        <v>36</v>
      </c>
      <c r="C39" s="41" t="s">
        <v>9</v>
      </c>
      <c r="D39" s="41">
        <v>1</v>
      </c>
      <c r="E39" s="41">
        <v>8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319"/>
      <c r="B40" s="32">
        <v>37</v>
      </c>
      <c r="C40" s="41" t="s">
        <v>9</v>
      </c>
      <c r="D40" s="41">
        <v>1</v>
      </c>
      <c r="E40" s="41">
        <v>8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319"/>
      <c r="B41" s="32">
        <v>38</v>
      </c>
      <c r="C41" s="41" t="s">
        <v>9</v>
      </c>
      <c r="D41" s="41">
        <v>1</v>
      </c>
      <c r="E41" s="41">
        <v>9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319"/>
      <c r="B42" s="32">
        <v>39</v>
      </c>
      <c r="C42" s="41" t="s">
        <v>9</v>
      </c>
      <c r="D42" s="41">
        <v>2</v>
      </c>
      <c r="E42" s="41">
        <v>9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3.5" thickBot="1">
      <c r="A43" s="320"/>
      <c r="B43" s="33">
        <v>40</v>
      </c>
      <c r="C43" s="41" t="s">
        <v>9</v>
      </c>
      <c r="D43" s="41">
        <v>2</v>
      </c>
      <c r="E43" s="41">
        <v>9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2">
    <mergeCell ref="C2:V2"/>
    <mergeCell ref="A4:A4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V21" sqref="V21"/>
    </sheetView>
  </sheetViews>
  <sheetFormatPr defaultColWidth="9.140625" defaultRowHeight="12.75"/>
  <cols>
    <col min="1" max="16384" width="3.421875" style="0" customWidth="1"/>
  </cols>
  <sheetData>
    <row r="1" spans="1:22" ht="16.5" thickBot="1">
      <c r="A1" s="38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6.5" thickBot="1">
      <c r="A2" s="34"/>
      <c r="B2" s="35"/>
      <c r="C2" s="315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7"/>
    </row>
    <row r="3" spans="1:22" ht="13.5" thickBot="1">
      <c r="A3" s="36"/>
      <c r="B3" s="37"/>
      <c r="C3" s="28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30">
        <v>20</v>
      </c>
    </row>
    <row r="4" spans="1:22" ht="12.75">
      <c r="A4" s="318" t="s">
        <v>3</v>
      </c>
      <c r="B4" s="31">
        <v>1</v>
      </c>
      <c r="C4" s="41" t="s">
        <v>9</v>
      </c>
      <c r="D4" s="41" t="s">
        <v>9</v>
      </c>
      <c r="E4" s="41" t="s">
        <v>9</v>
      </c>
      <c r="F4" s="41" t="s">
        <v>9</v>
      </c>
      <c r="G4" s="41" t="s">
        <v>9</v>
      </c>
      <c r="H4" s="41" t="s">
        <v>9</v>
      </c>
      <c r="I4" s="41" t="s">
        <v>9</v>
      </c>
      <c r="J4" s="41" t="s">
        <v>9</v>
      </c>
      <c r="K4" s="41" t="s">
        <v>9</v>
      </c>
      <c r="L4" s="41" t="s">
        <v>9</v>
      </c>
      <c r="M4" s="41" t="s">
        <v>9</v>
      </c>
      <c r="N4" s="41" t="s">
        <v>9</v>
      </c>
      <c r="O4" s="41" t="s">
        <v>9</v>
      </c>
      <c r="P4" s="41" t="s">
        <v>9</v>
      </c>
      <c r="Q4" s="41" t="s">
        <v>9</v>
      </c>
      <c r="R4" s="41" t="s">
        <v>9</v>
      </c>
      <c r="S4" s="41" t="s">
        <v>9</v>
      </c>
      <c r="T4" s="41" t="s">
        <v>9</v>
      </c>
      <c r="U4" s="41" t="s">
        <v>9</v>
      </c>
      <c r="V4" s="41" t="s">
        <v>9</v>
      </c>
    </row>
    <row r="5" spans="1:22" ht="12.75">
      <c r="A5" s="319"/>
      <c r="B5" s="32">
        <v>2</v>
      </c>
      <c r="C5" s="41" t="s">
        <v>9</v>
      </c>
      <c r="D5" s="41" t="s">
        <v>9</v>
      </c>
      <c r="E5" s="41" t="s">
        <v>9</v>
      </c>
      <c r="F5" s="41" t="s">
        <v>9</v>
      </c>
      <c r="G5" s="41" t="s">
        <v>9</v>
      </c>
      <c r="H5" s="41" t="s">
        <v>9</v>
      </c>
      <c r="I5" s="41" t="s">
        <v>9</v>
      </c>
      <c r="J5" s="41" t="s">
        <v>9</v>
      </c>
      <c r="K5" s="41" t="s">
        <v>9</v>
      </c>
      <c r="L5" s="41" t="s">
        <v>9</v>
      </c>
      <c r="M5" s="41" t="s">
        <v>9</v>
      </c>
      <c r="N5" s="41" t="s">
        <v>9</v>
      </c>
      <c r="O5" s="41" t="s">
        <v>9</v>
      </c>
      <c r="P5" s="41" t="s">
        <v>9</v>
      </c>
      <c r="Q5" s="41" t="s">
        <v>9</v>
      </c>
      <c r="R5" s="41" t="s">
        <v>9</v>
      </c>
      <c r="S5" s="41" t="s">
        <v>9</v>
      </c>
      <c r="T5" s="41" t="s">
        <v>9</v>
      </c>
      <c r="U5" s="41" t="s">
        <v>9</v>
      </c>
      <c r="V5" s="41" t="s">
        <v>9</v>
      </c>
    </row>
    <row r="6" spans="1:22" ht="12.75">
      <c r="A6" s="319"/>
      <c r="B6" s="32">
        <v>3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1" t="s">
        <v>9</v>
      </c>
      <c r="K6" s="41" t="s">
        <v>9</v>
      </c>
      <c r="L6" s="41" t="s">
        <v>9</v>
      </c>
      <c r="M6" s="41" t="s">
        <v>9</v>
      </c>
      <c r="N6" s="41" t="s">
        <v>9</v>
      </c>
      <c r="O6" s="41" t="s">
        <v>9</v>
      </c>
      <c r="P6" s="41" t="s">
        <v>9</v>
      </c>
      <c r="Q6" s="41" t="s">
        <v>9</v>
      </c>
      <c r="R6" s="41" t="s">
        <v>9</v>
      </c>
      <c r="S6" s="41">
        <v>0</v>
      </c>
      <c r="T6" s="41">
        <v>0</v>
      </c>
      <c r="U6" s="41">
        <v>0</v>
      </c>
      <c r="V6" s="41">
        <v>0</v>
      </c>
    </row>
    <row r="7" spans="1:22" ht="12.75">
      <c r="A7" s="319"/>
      <c r="B7" s="32">
        <v>4</v>
      </c>
      <c r="C7" s="41" t="s">
        <v>9</v>
      </c>
      <c r="D7" s="41" t="s">
        <v>9</v>
      </c>
      <c r="E7" s="41" t="s">
        <v>9</v>
      </c>
      <c r="F7" s="41" t="s">
        <v>9</v>
      </c>
      <c r="G7" s="41" t="s">
        <v>9</v>
      </c>
      <c r="H7" s="41" t="s">
        <v>9</v>
      </c>
      <c r="I7" s="41" t="s">
        <v>9</v>
      </c>
      <c r="J7" s="41" t="s">
        <v>9</v>
      </c>
      <c r="K7" s="41" t="s">
        <v>9</v>
      </c>
      <c r="L7" s="41">
        <v>0</v>
      </c>
      <c r="M7" s="41">
        <v>0</v>
      </c>
      <c r="N7" s="41">
        <v>0</v>
      </c>
      <c r="O7" s="41">
        <v>1</v>
      </c>
      <c r="P7" s="41">
        <v>1</v>
      </c>
      <c r="Q7" s="41">
        <v>1</v>
      </c>
      <c r="R7" s="41">
        <v>2</v>
      </c>
      <c r="S7" s="41">
        <v>2</v>
      </c>
      <c r="T7" s="41">
        <v>3</v>
      </c>
      <c r="U7" s="41">
        <v>3</v>
      </c>
      <c r="V7" s="41">
        <v>3</v>
      </c>
    </row>
    <row r="8" spans="1:22" ht="12.75">
      <c r="A8" s="319"/>
      <c r="B8" s="32">
        <v>5</v>
      </c>
      <c r="C8" s="41" t="s">
        <v>9</v>
      </c>
      <c r="D8" s="41" t="s">
        <v>9</v>
      </c>
      <c r="E8" s="41" t="s">
        <v>9</v>
      </c>
      <c r="F8" s="41" t="s">
        <v>9</v>
      </c>
      <c r="G8" s="41" t="s">
        <v>9</v>
      </c>
      <c r="H8" s="41" t="s">
        <v>9</v>
      </c>
      <c r="I8" s="41" t="s">
        <v>9</v>
      </c>
      <c r="J8" s="41">
        <v>0</v>
      </c>
      <c r="K8" s="41">
        <v>1</v>
      </c>
      <c r="L8" s="41">
        <v>1</v>
      </c>
      <c r="M8" s="41">
        <v>2</v>
      </c>
      <c r="N8" s="41">
        <v>2</v>
      </c>
      <c r="O8" s="41">
        <v>3</v>
      </c>
      <c r="P8" s="41">
        <v>3</v>
      </c>
      <c r="Q8" s="41">
        <v>4</v>
      </c>
      <c r="R8" s="41">
        <v>5</v>
      </c>
      <c r="S8" s="41">
        <v>5</v>
      </c>
      <c r="T8" s="41">
        <v>6</v>
      </c>
      <c r="U8" s="41">
        <v>7</v>
      </c>
      <c r="V8" s="41">
        <v>7</v>
      </c>
    </row>
    <row r="9" spans="1:22" ht="12.75">
      <c r="A9" s="319"/>
      <c r="B9" s="32">
        <v>6</v>
      </c>
      <c r="C9" s="41" t="s">
        <v>9</v>
      </c>
      <c r="D9" s="41" t="s">
        <v>9</v>
      </c>
      <c r="E9" s="41" t="s">
        <v>9</v>
      </c>
      <c r="F9" s="41" t="s">
        <v>9</v>
      </c>
      <c r="G9" s="41" t="s">
        <v>9</v>
      </c>
      <c r="H9" s="41" t="s">
        <v>9</v>
      </c>
      <c r="I9" s="41">
        <v>0</v>
      </c>
      <c r="J9" s="41">
        <v>1</v>
      </c>
      <c r="K9" s="41">
        <v>2</v>
      </c>
      <c r="L9" s="41">
        <v>3</v>
      </c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319"/>
      <c r="B10" s="32">
        <v>7</v>
      </c>
      <c r="C10" s="41" t="s">
        <v>9</v>
      </c>
      <c r="D10" s="41" t="s">
        <v>9</v>
      </c>
      <c r="E10" s="41" t="s">
        <v>9</v>
      </c>
      <c r="F10" s="41" t="s">
        <v>9</v>
      </c>
      <c r="G10" s="41" t="s">
        <v>9</v>
      </c>
      <c r="H10" s="41">
        <v>0</v>
      </c>
      <c r="I10" s="41">
        <v>1</v>
      </c>
      <c r="J10" s="41">
        <v>2</v>
      </c>
      <c r="K10" s="41">
        <v>3</v>
      </c>
      <c r="L10" s="41">
        <v>5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319"/>
      <c r="B11" s="32">
        <v>8</v>
      </c>
      <c r="C11" s="41" t="s">
        <v>9</v>
      </c>
      <c r="D11" s="41" t="s">
        <v>9</v>
      </c>
      <c r="E11" s="41" t="s">
        <v>9</v>
      </c>
      <c r="F11" s="41" t="s">
        <v>9</v>
      </c>
      <c r="G11" s="41">
        <v>0</v>
      </c>
      <c r="H11" s="41">
        <v>1</v>
      </c>
      <c r="I11" s="41">
        <v>2</v>
      </c>
      <c r="J11" s="41">
        <v>4</v>
      </c>
      <c r="K11" s="41">
        <v>5</v>
      </c>
      <c r="L11" s="41">
        <v>6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319"/>
      <c r="B12" s="32">
        <v>9</v>
      </c>
      <c r="C12" s="41" t="s">
        <v>9</v>
      </c>
      <c r="D12" s="41" t="s">
        <v>9</v>
      </c>
      <c r="E12" s="41" t="s">
        <v>9</v>
      </c>
      <c r="F12" s="41" t="s">
        <v>9</v>
      </c>
      <c r="G12" s="41">
        <v>1</v>
      </c>
      <c r="H12" s="41">
        <v>2</v>
      </c>
      <c r="I12" s="41">
        <v>3</v>
      </c>
      <c r="J12" s="41">
        <v>5</v>
      </c>
      <c r="K12" s="41">
        <v>7</v>
      </c>
      <c r="L12" s="41">
        <v>8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319"/>
      <c r="B13" s="32">
        <v>10</v>
      </c>
      <c r="C13" s="41" t="s">
        <v>9</v>
      </c>
      <c r="D13" s="41" t="s">
        <v>9</v>
      </c>
      <c r="E13" s="41" t="s">
        <v>9</v>
      </c>
      <c r="F13" s="41">
        <v>0</v>
      </c>
      <c r="G13" s="41">
        <v>1</v>
      </c>
      <c r="H13" s="41">
        <v>3</v>
      </c>
      <c r="I13" s="41">
        <v>5</v>
      </c>
      <c r="J13" s="41">
        <v>6</v>
      </c>
      <c r="K13" s="41">
        <v>8</v>
      </c>
      <c r="L13" s="41">
        <v>10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319"/>
      <c r="B14" s="32">
        <v>11</v>
      </c>
      <c r="C14" s="41" t="s">
        <v>9</v>
      </c>
      <c r="D14" s="41" t="s">
        <v>9</v>
      </c>
      <c r="E14" s="41" t="s">
        <v>9</v>
      </c>
      <c r="F14" s="41">
        <v>0</v>
      </c>
      <c r="G14" s="41">
        <v>2</v>
      </c>
      <c r="H14" s="41">
        <v>4</v>
      </c>
      <c r="I14" s="41">
        <v>6</v>
      </c>
      <c r="J14" s="41">
        <v>8</v>
      </c>
      <c r="K14" s="41">
        <v>10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319"/>
      <c r="B15" s="32">
        <v>12</v>
      </c>
      <c r="C15" s="41" t="s">
        <v>9</v>
      </c>
      <c r="D15" s="41" t="s">
        <v>9</v>
      </c>
      <c r="E15" s="41" t="s">
        <v>9</v>
      </c>
      <c r="F15" s="41">
        <v>0</v>
      </c>
      <c r="G15" s="41">
        <v>2</v>
      </c>
      <c r="H15" s="41">
        <v>4</v>
      </c>
      <c r="I15" s="41">
        <v>7</v>
      </c>
      <c r="J15" s="41">
        <v>9</v>
      </c>
      <c r="K15" s="41">
        <v>12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319"/>
      <c r="B16" s="32">
        <v>13</v>
      </c>
      <c r="C16" s="41" t="s">
        <v>9</v>
      </c>
      <c r="D16" s="41" t="s">
        <v>9</v>
      </c>
      <c r="E16" s="41" t="s">
        <v>9</v>
      </c>
      <c r="F16" s="41">
        <v>1</v>
      </c>
      <c r="G16" s="41">
        <v>3</v>
      </c>
      <c r="H16" s="41">
        <v>5</v>
      </c>
      <c r="I16" s="41">
        <v>8</v>
      </c>
      <c r="J16" s="41">
        <v>11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319"/>
      <c r="B17" s="32">
        <v>14</v>
      </c>
      <c r="C17" s="41" t="s">
        <v>9</v>
      </c>
      <c r="D17" s="41" t="s">
        <v>9</v>
      </c>
      <c r="E17" s="41" t="s">
        <v>9</v>
      </c>
      <c r="F17" s="41">
        <v>1</v>
      </c>
      <c r="G17" s="41">
        <v>3</v>
      </c>
      <c r="H17" s="41">
        <v>6</v>
      </c>
      <c r="I17" s="41">
        <v>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319"/>
      <c r="B18" s="32">
        <v>15</v>
      </c>
      <c r="C18" s="41" t="s">
        <v>9</v>
      </c>
      <c r="D18" s="41" t="s">
        <v>9</v>
      </c>
      <c r="E18" s="41" t="s">
        <v>9</v>
      </c>
      <c r="F18" s="41">
        <v>1</v>
      </c>
      <c r="G18" s="41">
        <v>4</v>
      </c>
      <c r="H18" s="41">
        <v>7</v>
      </c>
      <c r="I18" s="41">
        <v>10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319"/>
      <c r="B19" s="32">
        <v>16</v>
      </c>
      <c r="C19" s="41" t="s">
        <v>9</v>
      </c>
      <c r="D19" s="41" t="s">
        <v>9</v>
      </c>
      <c r="E19" s="41" t="s">
        <v>9</v>
      </c>
      <c r="F19" s="41">
        <v>2</v>
      </c>
      <c r="G19" s="41">
        <v>5</v>
      </c>
      <c r="H19" s="41">
        <v>8</v>
      </c>
      <c r="I19" s="41">
        <v>11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319"/>
      <c r="B20" s="32">
        <v>17</v>
      </c>
      <c r="C20" s="41" t="s">
        <v>9</v>
      </c>
      <c r="D20" s="41" t="s">
        <v>9</v>
      </c>
      <c r="E20" s="41">
        <v>0</v>
      </c>
      <c r="F20" s="41">
        <v>2</v>
      </c>
      <c r="G20" s="41">
        <v>5</v>
      </c>
      <c r="H20" s="41">
        <v>9</v>
      </c>
      <c r="I20" s="41">
        <v>13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>
      <c r="A21" s="319"/>
      <c r="B21" s="32">
        <v>18</v>
      </c>
      <c r="C21" s="41" t="s">
        <v>9</v>
      </c>
      <c r="D21" s="41" t="s">
        <v>9</v>
      </c>
      <c r="E21" s="41">
        <v>0</v>
      </c>
      <c r="F21" s="41">
        <v>3</v>
      </c>
      <c r="G21" s="41">
        <v>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319"/>
      <c r="B22" s="32">
        <v>19</v>
      </c>
      <c r="C22" s="41" t="s">
        <v>9</v>
      </c>
      <c r="D22" s="41" t="s">
        <v>9</v>
      </c>
      <c r="E22" s="41">
        <v>0</v>
      </c>
      <c r="F22" s="41">
        <v>3</v>
      </c>
      <c r="G22" s="41">
        <v>7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2.75">
      <c r="A23" s="319"/>
      <c r="B23" s="32">
        <v>20</v>
      </c>
      <c r="C23" s="41" t="s">
        <v>9</v>
      </c>
      <c r="D23" s="41" t="s">
        <v>9</v>
      </c>
      <c r="E23" s="41">
        <v>0</v>
      </c>
      <c r="F23" s="41">
        <v>3</v>
      </c>
      <c r="G23" s="41">
        <v>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319"/>
      <c r="B24" s="32">
        <v>21</v>
      </c>
      <c r="C24" s="41" t="s">
        <v>9</v>
      </c>
      <c r="D24" s="41" t="s">
        <v>9</v>
      </c>
      <c r="E24" s="41">
        <v>1</v>
      </c>
      <c r="F24" s="41">
        <v>4</v>
      </c>
      <c r="G24" s="41">
        <v>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319"/>
      <c r="B25" s="32">
        <v>22</v>
      </c>
      <c r="C25" s="41" t="s">
        <v>9</v>
      </c>
      <c r="D25" s="41" t="s">
        <v>9</v>
      </c>
      <c r="E25" s="41">
        <v>1</v>
      </c>
      <c r="F25" s="41">
        <v>4</v>
      </c>
      <c r="G25" s="41">
        <v>8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.75">
      <c r="A26" s="319"/>
      <c r="B26" s="32">
        <v>23</v>
      </c>
      <c r="C26" s="41" t="s">
        <v>9</v>
      </c>
      <c r="D26" s="41" t="s">
        <v>9</v>
      </c>
      <c r="E26" s="41">
        <v>1</v>
      </c>
      <c r="F26" s="41">
        <v>4</v>
      </c>
      <c r="G26" s="41">
        <v>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2.75">
      <c r="A27" s="319"/>
      <c r="B27" s="32">
        <v>24</v>
      </c>
      <c r="C27" s="41" t="s">
        <v>9</v>
      </c>
      <c r="D27" s="41" t="s">
        <v>9</v>
      </c>
      <c r="E27" s="41">
        <v>1</v>
      </c>
      <c r="F27" s="41">
        <v>5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2.75">
      <c r="A28" s="319"/>
      <c r="B28" s="32">
        <v>25</v>
      </c>
      <c r="C28" s="41" t="s">
        <v>9</v>
      </c>
      <c r="D28" s="41" t="s">
        <v>9</v>
      </c>
      <c r="E28" s="41">
        <v>1</v>
      </c>
      <c r="F28" s="41">
        <v>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2.75">
      <c r="A29" s="319"/>
      <c r="B29" s="32">
        <v>26</v>
      </c>
      <c r="C29" s="41" t="s">
        <v>9</v>
      </c>
      <c r="D29" s="41" t="s">
        <v>9</v>
      </c>
      <c r="E29" s="41">
        <v>1</v>
      </c>
      <c r="F29" s="41">
        <v>6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12.75">
      <c r="A30" s="319"/>
      <c r="B30" s="32">
        <v>27</v>
      </c>
      <c r="C30" s="41" t="s">
        <v>9</v>
      </c>
      <c r="D30" s="41" t="s">
        <v>9</v>
      </c>
      <c r="E30" s="41">
        <v>2</v>
      </c>
      <c r="F30" s="41">
        <v>6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2.75">
      <c r="A31" s="319"/>
      <c r="B31" s="32">
        <v>28</v>
      </c>
      <c r="C31" s="41" t="s">
        <v>9</v>
      </c>
      <c r="D31" s="41" t="s">
        <v>9</v>
      </c>
      <c r="E31" s="41">
        <v>2</v>
      </c>
      <c r="F31" s="41">
        <v>6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2.75">
      <c r="A32" s="319"/>
      <c r="B32" s="32">
        <v>29</v>
      </c>
      <c r="C32" s="41" t="s">
        <v>9</v>
      </c>
      <c r="D32" s="41" t="s">
        <v>9</v>
      </c>
      <c r="E32" s="41">
        <v>2</v>
      </c>
      <c r="F32" s="41">
        <v>7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2.75">
      <c r="A33" s="319"/>
      <c r="B33" s="32">
        <v>30</v>
      </c>
      <c r="C33" s="41" t="s">
        <v>9</v>
      </c>
      <c r="D33" s="41" t="s">
        <v>9</v>
      </c>
      <c r="E33" s="41">
        <v>2</v>
      </c>
      <c r="F33" s="41">
        <v>7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2.75">
      <c r="A34" s="319"/>
      <c r="B34" s="32">
        <v>31</v>
      </c>
      <c r="C34" s="41" t="s">
        <v>9</v>
      </c>
      <c r="D34" s="41" t="s">
        <v>9</v>
      </c>
      <c r="E34" s="41">
        <v>2</v>
      </c>
      <c r="F34" s="41">
        <v>7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2.75">
      <c r="A35" s="319"/>
      <c r="B35" s="32">
        <v>32</v>
      </c>
      <c r="C35" s="41" t="s">
        <v>9</v>
      </c>
      <c r="D35" s="41" t="s">
        <v>9</v>
      </c>
      <c r="E35" s="41">
        <v>2</v>
      </c>
      <c r="F35" s="41">
        <v>8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319"/>
      <c r="B36" s="32">
        <v>33</v>
      </c>
      <c r="C36" s="41" t="s">
        <v>9</v>
      </c>
      <c r="D36" s="41" t="s">
        <v>9</v>
      </c>
      <c r="E36" s="41">
        <v>3</v>
      </c>
      <c r="F36" s="41">
        <v>8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19"/>
      <c r="B37" s="32">
        <v>34</v>
      </c>
      <c r="C37" s="41" t="s">
        <v>9</v>
      </c>
      <c r="D37" s="41" t="s">
        <v>9</v>
      </c>
      <c r="E37" s="41">
        <v>3</v>
      </c>
      <c r="F37" s="41">
        <v>9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319"/>
      <c r="B38" s="32">
        <v>35</v>
      </c>
      <c r="C38" s="41" t="s">
        <v>9</v>
      </c>
      <c r="D38" s="41" t="s">
        <v>9</v>
      </c>
      <c r="E38" s="41">
        <v>3</v>
      </c>
      <c r="F38" s="41">
        <v>9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319"/>
      <c r="B39" s="32">
        <v>36</v>
      </c>
      <c r="C39" s="41" t="s">
        <v>9</v>
      </c>
      <c r="D39" s="41" t="s">
        <v>9</v>
      </c>
      <c r="E39" s="41">
        <v>3</v>
      </c>
      <c r="F39" s="41">
        <v>9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319"/>
      <c r="B40" s="32">
        <v>37</v>
      </c>
      <c r="C40" s="41" t="s">
        <v>9</v>
      </c>
      <c r="D40" s="41" t="s">
        <v>9</v>
      </c>
      <c r="E40" s="41">
        <v>3</v>
      </c>
      <c r="F40" s="41">
        <v>10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319"/>
      <c r="B41" s="32">
        <v>38</v>
      </c>
      <c r="C41" s="41" t="s">
        <v>9</v>
      </c>
      <c r="D41" s="41" t="s">
        <v>9</v>
      </c>
      <c r="E41" s="41">
        <v>3</v>
      </c>
      <c r="F41" s="41">
        <v>10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319"/>
      <c r="B42" s="32">
        <v>39</v>
      </c>
      <c r="C42" s="41" t="s">
        <v>9</v>
      </c>
      <c r="D42" s="41" t="s">
        <v>9</v>
      </c>
      <c r="E42" s="41">
        <v>4</v>
      </c>
      <c r="F42" s="41">
        <v>11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3.5" thickBot="1">
      <c r="A43" s="320"/>
      <c r="B43" s="33">
        <v>40</v>
      </c>
      <c r="C43" s="41" t="s">
        <v>9</v>
      </c>
      <c r="D43" s="41" t="s">
        <v>9</v>
      </c>
      <c r="E43" s="41">
        <v>4</v>
      </c>
      <c r="F43" s="41">
        <v>11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2">
    <mergeCell ref="C2:V2"/>
    <mergeCell ref="A4:A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tabSelected="1" workbookViewId="0" topLeftCell="A1">
      <selection activeCell="B5" sqref="B5"/>
    </sheetView>
  </sheetViews>
  <sheetFormatPr defaultColWidth="9.140625" defaultRowHeight="12.75"/>
  <cols>
    <col min="1" max="11" width="8.7109375" style="0" customWidth="1"/>
    <col min="12" max="12" width="22.00390625" style="0" customWidth="1"/>
    <col min="13" max="16384" width="8.7109375" style="0" customWidth="1"/>
  </cols>
  <sheetData>
    <row r="1" spans="1:10" ht="21" thickBot="1">
      <c r="A1" s="204" t="s">
        <v>48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4" ht="13.5" thickBot="1">
      <c r="A2" s="255" t="s">
        <v>12</v>
      </c>
      <c r="B2" s="271"/>
      <c r="C2" s="74" t="s">
        <v>49</v>
      </c>
      <c r="D2" s="72"/>
      <c r="E2" s="72"/>
      <c r="F2" s="72"/>
      <c r="G2" s="73"/>
      <c r="H2" s="75"/>
      <c r="I2" s="75"/>
      <c r="J2" s="75"/>
      <c r="K2" s="75"/>
      <c r="L2" s="75"/>
      <c r="M2" s="75"/>
      <c r="N2" s="75"/>
    </row>
    <row r="3" spans="1:10" s="69" customFormat="1" ht="12.75" customHeight="1" thickBot="1">
      <c r="A3" s="22" t="s">
        <v>42</v>
      </c>
      <c r="B3" s="23" t="s">
        <v>43</v>
      </c>
      <c r="C3" s="22" t="s">
        <v>44</v>
      </c>
      <c r="D3" s="23" t="s">
        <v>45</v>
      </c>
      <c r="E3" s="22" t="s">
        <v>46</v>
      </c>
      <c r="F3" s="23" t="s">
        <v>47</v>
      </c>
      <c r="G3" s="22" t="s">
        <v>53</v>
      </c>
      <c r="H3" s="23" t="s">
        <v>54</v>
      </c>
      <c r="I3" s="22" t="s">
        <v>55</v>
      </c>
      <c r="J3" s="23" t="s">
        <v>56</v>
      </c>
    </row>
    <row r="4" spans="1:10" s="71" customFormat="1" ht="15">
      <c r="A4" s="77">
        <v>1</v>
      </c>
      <c r="B4" s="78">
        <v>5</v>
      </c>
      <c r="C4" s="77"/>
      <c r="D4" s="78"/>
      <c r="E4" s="77"/>
      <c r="F4" s="78"/>
      <c r="G4" s="77"/>
      <c r="H4" s="78"/>
      <c r="I4" s="81"/>
      <c r="J4" s="83"/>
    </row>
    <row r="5" spans="1:18" s="71" customFormat="1" ht="15">
      <c r="A5" s="79">
        <v>2</v>
      </c>
      <c r="B5" s="80">
        <v>6</v>
      </c>
      <c r="C5" s="79"/>
      <c r="D5" s="80"/>
      <c r="E5" s="79"/>
      <c r="F5" s="80"/>
      <c r="G5" s="79"/>
      <c r="H5" s="80"/>
      <c r="I5" s="82"/>
      <c r="J5" s="84"/>
      <c r="M5" s="321">
        <v>1</v>
      </c>
      <c r="N5" s="321">
        <v>4</v>
      </c>
      <c r="O5" s="321">
        <v>7</v>
      </c>
      <c r="P5" s="321">
        <v>10</v>
      </c>
      <c r="Q5" s="321">
        <v>13</v>
      </c>
      <c r="R5" s="321">
        <v>16</v>
      </c>
    </row>
    <row r="6" spans="1:18" s="71" customFormat="1" ht="15">
      <c r="A6" s="79">
        <v>3</v>
      </c>
      <c r="B6" s="80">
        <v>7</v>
      </c>
      <c r="C6" s="79"/>
      <c r="D6" s="80"/>
      <c r="E6" s="79"/>
      <c r="F6" s="80"/>
      <c r="G6" s="79"/>
      <c r="H6" s="80"/>
      <c r="I6" s="82"/>
      <c r="J6" s="84"/>
      <c r="M6" s="322">
        <v>4</v>
      </c>
      <c r="N6" s="322">
        <v>5</v>
      </c>
      <c r="O6" s="322">
        <v>8</v>
      </c>
      <c r="P6" s="322">
        <v>11</v>
      </c>
      <c r="Q6" s="322">
        <v>14</v>
      </c>
      <c r="R6" s="322">
        <v>15</v>
      </c>
    </row>
    <row r="7" spans="1:18" s="71" customFormat="1" ht="15">
      <c r="A7" s="79">
        <v>4</v>
      </c>
      <c r="B7" s="80">
        <v>8</v>
      </c>
      <c r="C7" s="79"/>
      <c r="D7" s="80"/>
      <c r="E7" s="79"/>
      <c r="F7" s="80"/>
      <c r="G7" s="79"/>
      <c r="H7" s="80"/>
      <c r="I7" s="82"/>
      <c r="J7" s="84"/>
      <c r="M7" s="323">
        <v>2</v>
      </c>
      <c r="N7" s="323">
        <v>6</v>
      </c>
      <c r="O7" s="323">
        <v>10</v>
      </c>
      <c r="P7" s="323">
        <v>11</v>
      </c>
      <c r="Q7" s="323">
        <v>15</v>
      </c>
      <c r="R7" s="323">
        <v>18</v>
      </c>
    </row>
    <row r="8" spans="1:10" s="71" customFormat="1" ht="15">
      <c r="A8" s="79"/>
      <c r="B8" s="80"/>
      <c r="C8" s="82"/>
      <c r="D8" s="80"/>
      <c r="E8" s="82"/>
      <c r="F8" s="80"/>
      <c r="G8" s="82"/>
      <c r="H8" s="80"/>
      <c r="I8" s="82"/>
      <c r="J8" s="84"/>
    </row>
    <row r="9" spans="1:10" s="71" customFormat="1" ht="15">
      <c r="A9" s="79"/>
      <c r="B9" s="80"/>
      <c r="C9" s="82"/>
      <c r="D9" s="80"/>
      <c r="E9" s="82"/>
      <c r="F9" s="80"/>
      <c r="G9" s="82"/>
      <c r="H9" s="80"/>
      <c r="I9" s="82"/>
      <c r="J9" s="84"/>
    </row>
    <row r="10" spans="1:13" s="71" customFormat="1" ht="15.75" thickBot="1">
      <c r="A10" s="79"/>
      <c r="B10" s="80"/>
      <c r="C10" s="82"/>
      <c r="D10" s="80"/>
      <c r="E10" s="82"/>
      <c r="F10" s="80"/>
      <c r="G10" s="82"/>
      <c r="H10" s="80"/>
      <c r="I10" s="82"/>
      <c r="J10" s="84"/>
      <c r="L10" s="20" t="s">
        <v>94</v>
      </c>
      <c r="M10" s="21">
        <v>0.1</v>
      </c>
    </row>
    <row r="11" spans="1:13" s="71" customFormat="1" ht="18">
      <c r="A11" s="79"/>
      <c r="B11" s="80"/>
      <c r="C11" s="82"/>
      <c r="D11" s="80"/>
      <c r="E11" s="82"/>
      <c r="F11" s="80"/>
      <c r="G11" s="82"/>
      <c r="H11" s="80"/>
      <c r="I11" s="82"/>
      <c r="J11" s="84"/>
      <c r="L11" s="261" t="str">
        <f>'H Calculations'!AJ6</f>
        <v>reject</v>
      </c>
      <c r="M11" s="262"/>
    </row>
    <row r="12" spans="1:13" s="71" customFormat="1" ht="18.75" thickBot="1">
      <c r="A12" s="79"/>
      <c r="B12" s="80"/>
      <c r="C12" s="82"/>
      <c r="D12" s="80"/>
      <c r="E12" s="82"/>
      <c r="F12" s="80"/>
      <c r="G12" s="82"/>
      <c r="H12" s="80"/>
      <c r="I12" s="82"/>
      <c r="J12" s="84"/>
      <c r="L12" s="263" t="s">
        <v>13</v>
      </c>
      <c r="M12" s="264"/>
    </row>
    <row r="13" spans="1:13" s="71" customFormat="1" ht="15">
      <c r="A13" s="79"/>
      <c r="B13" s="80"/>
      <c r="C13" s="82"/>
      <c r="D13" s="80"/>
      <c r="E13" s="82"/>
      <c r="F13" s="80"/>
      <c r="G13" s="82"/>
      <c r="H13" s="80"/>
      <c r="I13" s="82"/>
      <c r="J13" s="84"/>
      <c r="L13" s="71" t="s">
        <v>160</v>
      </c>
      <c r="M13" s="252">
        <f>'H Calculations'!AH7</f>
        <v>0.02092133753358874</v>
      </c>
    </row>
    <row r="14" spans="1:10" s="71" customFormat="1" ht="15">
      <c r="A14" s="79"/>
      <c r="B14" s="80"/>
      <c r="C14" s="82"/>
      <c r="D14" s="80"/>
      <c r="E14" s="82"/>
      <c r="F14" s="80"/>
      <c r="G14" s="82"/>
      <c r="H14" s="80"/>
      <c r="I14" s="82"/>
      <c r="J14" s="84"/>
    </row>
    <row r="15" spans="1:10" s="71" customFormat="1" ht="15">
      <c r="A15" s="79"/>
      <c r="B15" s="80"/>
      <c r="C15" s="82"/>
      <c r="D15" s="80"/>
      <c r="E15" s="82"/>
      <c r="F15" s="80"/>
      <c r="G15" s="82"/>
      <c r="H15" s="80"/>
      <c r="I15" s="82"/>
      <c r="J15" s="84"/>
    </row>
    <row r="16" spans="1:10" s="71" customFormat="1" ht="15">
      <c r="A16" s="79"/>
      <c r="B16" s="80"/>
      <c r="C16" s="82"/>
      <c r="D16" s="80"/>
      <c r="E16" s="82"/>
      <c r="F16" s="80"/>
      <c r="G16" s="82"/>
      <c r="H16" s="80"/>
      <c r="I16" s="82"/>
      <c r="J16" s="84"/>
    </row>
    <row r="17" spans="1:10" s="71" customFormat="1" ht="15">
      <c r="A17" s="79"/>
      <c r="B17" s="80"/>
      <c r="C17" s="82"/>
      <c r="D17" s="80"/>
      <c r="E17" s="82"/>
      <c r="F17" s="80"/>
      <c r="G17" s="82"/>
      <c r="H17" s="80"/>
      <c r="I17" s="82"/>
      <c r="J17" s="84"/>
    </row>
    <row r="18" spans="1:10" s="71" customFormat="1" ht="15">
      <c r="A18" s="79"/>
      <c r="B18" s="80"/>
      <c r="C18" s="82"/>
      <c r="D18" s="80"/>
      <c r="E18" s="82"/>
      <c r="F18" s="80"/>
      <c r="G18" s="82"/>
      <c r="H18" s="80"/>
      <c r="I18" s="82"/>
      <c r="J18" s="84"/>
    </row>
    <row r="19" spans="1:10" s="71" customFormat="1" ht="15">
      <c r="A19" s="79"/>
      <c r="B19" s="80"/>
      <c r="C19" s="82"/>
      <c r="D19" s="80"/>
      <c r="E19" s="82"/>
      <c r="F19" s="80"/>
      <c r="G19" s="82"/>
      <c r="H19" s="80"/>
      <c r="I19" s="82"/>
      <c r="J19" s="84"/>
    </row>
    <row r="20" spans="1:10" s="71" customFormat="1" ht="15">
      <c r="A20" s="79"/>
      <c r="B20" s="80"/>
      <c r="C20" s="82"/>
      <c r="D20" s="80"/>
      <c r="E20" s="82"/>
      <c r="F20" s="80"/>
      <c r="G20" s="82"/>
      <c r="H20" s="80"/>
      <c r="I20" s="82"/>
      <c r="J20" s="84"/>
    </row>
    <row r="21" spans="1:10" s="71" customFormat="1" ht="15">
      <c r="A21" s="79"/>
      <c r="B21" s="80"/>
      <c r="C21" s="82"/>
      <c r="D21" s="80"/>
      <c r="E21" s="82"/>
      <c r="F21" s="80"/>
      <c r="G21" s="82"/>
      <c r="H21" s="80"/>
      <c r="I21" s="82"/>
      <c r="J21" s="84"/>
    </row>
    <row r="22" spans="1:10" s="71" customFormat="1" ht="15">
      <c r="A22" s="79"/>
      <c r="B22" s="80"/>
      <c r="C22" s="82"/>
      <c r="D22" s="80"/>
      <c r="E22" s="82"/>
      <c r="F22" s="80"/>
      <c r="G22" s="82"/>
      <c r="H22" s="80"/>
      <c r="I22" s="82"/>
      <c r="J22" s="84"/>
    </row>
    <row r="23" spans="1:10" s="71" customFormat="1" ht="15">
      <c r="A23" s="79"/>
      <c r="B23" s="80"/>
      <c r="C23" s="82"/>
      <c r="D23" s="80"/>
      <c r="E23" s="82"/>
      <c r="F23" s="80"/>
      <c r="G23" s="82"/>
      <c r="H23" s="80"/>
      <c r="I23" s="82"/>
      <c r="J23" s="84"/>
    </row>
    <row r="24" spans="1:10" s="71" customFormat="1" ht="15">
      <c r="A24" s="79"/>
      <c r="B24" s="80"/>
      <c r="C24" s="82"/>
      <c r="D24" s="80"/>
      <c r="E24" s="82"/>
      <c r="F24" s="80"/>
      <c r="G24" s="82"/>
      <c r="H24" s="80"/>
      <c r="I24" s="82"/>
      <c r="J24" s="84"/>
    </row>
    <row r="25" spans="1:10" s="71" customFormat="1" ht="15">
      <c r="A25" s="79"/>
      <c r="B25" s="80"/>
      <c r="C25" s="82"/>
      <c r="D25" s="80"/>
      <c r="E25" s="82"/>
      <c r="F25" s="80"/>
      <c r="G25" s="82"/>
      <c r="H25" s="80"/>
      <c r="I25" s="82"/>
      <c r="J25" s="84"/>
    </row>
    <row r="26" spans="1:10" s="71" customFormat="1" ht="15">
      <c r="A26" s="79"/>
      <c r="B26" s="80"/>
      <c r="C26" s="82"/>
      <c r="D26" s="80"/>
      <c r="E26" s="82"/>
      <c r="F26" s="80"/>
      <c r="G26" s="82"/>
      <c r="H26" s="80"/>
      <c r="I26" s="82"/>
      <c r="J26" s="84"/>
    </row>
    <row r="27" spans="1:10" s="71" customFormat="1" ht="15">
      <c r="A27" s="79"/>
      <c r="B27" s="80"/>
      <c r="C27" s="82"/>
      <c r="D27" s="80"/>
      <c r="E27" s="82"/>
      <c r="F27" s="80"/>
      <c r="G27" s="82"/>
      <c r="H27" s="80"/>
      <c r="I27" s="82"/>
      <c r="J27" s="84"/>
    </row>
    <row r="28" spans="1:10" s="71" customFormat="1" ht="15">
      <c r="A28" s="79"/>
      <c r="B28" s="80"/>
      <c r="C28" s="82"/>
      <c r="D28" s="80"/>
      <c r="E28" s="82"/>
      <c r="F28" s="80"/>
      <c r="G28" s="82"/>
      <c r="H28" s="80"/>
      <c r="I28" s="82"/>
      <c r="J28" s="84"/>
    </row>
    <row r="29" spans="1:10" s="71" customFormat="1" ht="15">
      <c r="A29" s="79"/>
      <c r="B29" s="80"/>
      <c r="C29" s="82"/>
      <c r="D29" s="80"/>
      <c r="E29" s="82"/>
      <c r="F29" s="80"/>
      <c r="G29" s="82"/>
      <c r="H29" s="80"/>
      <c r="I29" s="82"/>
      <c r="J29" s="84"/>
    </row>
    <row r="30" spans="1:10" s="71" customFormat="1" ht="15">
      <c r="A30" s="79"/>
      <c r="B30" s="80"/>
      <c r="C30" s="82"/>
      <c r="D30" s="80"/>
      <c r="E30" s="82"/>
      <c r="F30" s="80"/>
      <c r="G30" s="82"/>
      <c r="H30" s="80"/>
      <c r="I30" s="82"/>
      <c r="J30" s="84"/>
    </row>
    <row r="31" spans="1:10" s="71" customFormat="1" ht="15">
      <c r="A31" s="79"/>
      <c r="B31" s="80"/>
      <c r="C31" s="82"/>
      <c r="D31" s="80"/>
      <c r="E31" s="82"/>
      <c r="F31" s="80"/>
      <c r="G31" s="82"/>
      <c r="H31" s="80"/>
      <c r="I31" s="82"/>
      <c r="J31" s="84"/>
    </row>
    <row r="32" spans="1:10" s="71" customFormat="1" ht="15">
      <c r="A32" s="79"/>
      <c r="B32" s="80"/>
      <c r="C32" s="82"/>
      <c r="D32" s="80"/>
      <c r="E32" s="82"/>
      <c r="F32" s="80"/>
      <c r="G32" s="82"/>
      <c r="H32" s="80"/>
      <c r="I32" s="82"/>
      <c r="J32" s="84"/>
    </row>
    <row r="33" spans="1:10" s="71" customFormat="1" ht="15">
      <c r="A33" s="79"/>
      <c r="B33" s="80"/>
      <c r="C33" s="82"/>
      <c r="D33" s="80"/>
      <c r="E33" s="82"/>
      <c r="F33" s="80"/>
      <c r="G33" s="82"/>
      <c r="H33" s="80"/>
      <c r="I33" s="82"/>
      <c r="J33" s="84"/>
    </row>
    <row r="34" spans="1:10" s="71" customFormat="1" ht="15">
      <c r="A34" s="79"/>
      <c r="B34" s="80"/>
      <c r="C34" s="82"/>
      <c r="D34" s="80"/>
      <c r="E34" s="82"/>
      <c r="F34" s="80"/>
      <c r="G34" s="82"/>
      <c r="H34" s="80"/>
      <c r="I34" s="82"/>
      <c r="J34" s="84"/>
    </row>
    <row r="35" spans="1:10" s="71" customFormat="1" ht="15">
      <c r="A35" s="79"/>
      <c r="B35" s="80"/>
      <c r="C35" s="82"/>
      <c r="D35" s="80"/>
      <c r="E35" s="82"/>
      <c r="F35" s="80"/>
      <c r="G35" s="82"/>
      <c r="H35" s="80"/>
      <c r="I35" s="82"/>
      <c r="J35" s="84"/>
    </row>
    <row r="36" spans="1:10" s="71" customFormat="1" ht="15">
      <c r="A36" s="79"/>
      <c r="B36" s="80"/>
      <c r="C36" s="82"/>
      <c r="D36" s="80"/>
      <c r="E36" s="82"/>
      <c r="F36" s="80"/>
      <c r="G36" s="82"/>
      <c r="H36" s="80"/>
      <c r="I36" s="82"/>
      <c r="J36" s="84"/>
    </row>
    <row r="37" spans="1:10" s="71" customFormat="1" ht="15">
      <c r="A37" s="79"/>
      <c r="B37" s="80"/>
      <c r="C37" s="82"/>
      <c r="D37" s="80"/>
      <c r="E37" s="82"/>
      <c r="F37" s="80"/>
      <c r="G37" s="82"/>
      <c r="H37" s="80"/>
      <c r="I37" s="82"/>
      <c r="J37" s="84"/>
    </row>
    <row r="38" spans="1:10" s="71" customFormat="1" ht="15">
      <c r="A38" s="79"/>
      <c r="B38" s="80"/>
      <c r="C38" s="82"/>
      <c r="D38" s="80"/>
      <c r="E38" s="82"/>
      <c r="F38" s="80"/>
      <c r="G38" s="82"/>
      <c r="H38" s="80"/>
      <c r="I38" s="82"/>
      <c r="J38" s="84"/>
    </row>
    <row r="39" spans="1:10" s="71" customFormat="1" ht="15">
      <c r="A39" s="79"/>
      <c r="B39" s="80"/>
      <c r="C39" s="82"/>
      <c r="D39" s="80"/>
      <c r="E39" s="82"/>
      <c r="F39" s="80"/>
      <c r="G39" s="82"/>
      <c r="H39" s="80"/>
      <c r="I39" s="82"/>
      <c r="J39" s="84"/>
    </row>
    <row r="40" spans="1:10" s="71" customFormat="1" ht="15">
      <c r="A40" s="79"/>
      <c r="B40" s="80"/>
      <c r="C40" s="82"/>
      <c r="D40" s="80"/>
      <c r="E40" s="82"/>
      <c r="F40" s="80"/>
      <c r="G40" s="82"/>
      <c r="H40" s="80"/>
      <c r="I40" s="82"/>
      <c r="J40" s="84"/>
    </row>
    <row r="41" spans="1:10" s="71" customFormat="1" ht="15">
      <c r="A41" s="79"/>
      <c r="B41" s="80"/>
      <c r="C41" s="82"/>
      <c r="D41" s="80"/>
      <c r="E41" s="82"/>
      <c r="F41" s="80"/>
      <c r="G41" s="82"/>
      <c r="H41" s="80"/>
      <c r="I41" s="82"/>
      <c r="J41" s="84"/>
    </row>
    <row r="42" spans="1:10" s="71" customFormat="1" ht="15">
      <c r="A42" s="79"/>
      <c r="B42" s="80"/>
      <c r="C42" s="82"/>
      <c r="D42" s="80"/>
      <c r="E42" s="82"/>
      <c r="F42" s="80"/>
      <c r="G42" s="82"/>
      <c r="H42" s="80"/>
      <c r="I42" s="82"/>
      <c r="J42" s="84"/>
    </row>
    <row r="43" spans="1:10" s="71" customFormat="1" ht="15">
      <c r="A43" s="79"/>
      <c r="B43" s="80"/>
      <c r="C43" s="82"/>
      <c r="D43" s="80"/>
      <c r="E43" s="82"/>
      <c r="F43" s="80"/>
      <c r="G43" s="82"/>
      <c r="H43" s="80"/>
      <c r="I43" s="82"/>
      <c r="J43" s="84"/>
    </row>
    <row r="44" spans="1:10" s="71" customFormat="1" ht="15">
      <c r="A44" s="79"/>
      <c r="B44" s="80"/>
      <c r="C44" s="82"/>
      <c r="D44" s="80"/>
      <c r="E44" s="82"/>
      <c r="F44" s="80"/>
      <c r="G44" s="82"/>
      <c r="H44" s="80"/>
      <c r="I44" s="82"/>
      <c r="J44" s="84"/>
    </row>
    <row r="45" spans="1:10" s="71" customFormat="1" ht="15">
      <c r="A45" s="79"/>
      <c r="B45" s="80"/>
      <c r="C45" s="82"/>
      <c r="D45" s="80"/>
      <c r="E45" s="82"/>
      <c r="F45" s="80"/>
      <c r="G45" s="82"/>
      <c r="H45" s="80"/>
      <c r="I45" s="82"/>
      <c r="J45" s="84"/>
    </row>
    <row r="46" spans="1:10" s="71" customFormat="1" ht="15">
      <c r="A46" s="79"/>
      <c r="B46" s="80"/>
      <c r="C46" s="82"/>
      <c r="D46" s="80"/>
      <c r="E46" s="82"/>
      <c r="F46" s="80"/>
      <c r="G46" s="82"/>
      <c r="H46" s="80"/>
      <c r="I46" s="82"/>
      <c r="J46" s="84"/>
    </row>
    <row r="47" spans="1:10" s="71" customFormat="1" ht="15">
      <c r="A47" s="79"/>
      <c r="B47" s="80"/>
      <c r="C47" s="82"/>
      <c r="D47" s="80"/>
      <c r="E47" s="82"/>
      <c r="F47" s="80"/>
      <c r="G47" s="82"/>
      <c r="H47" s="80"/>
      <c r="I47" s="82"/>
      <c r="J47" s="84"/>
    </row>
    <row r="48" spans="1:10" s="71" customFormat="1" ht="15">
      <c r="A48" s="79"/>
      <c r="B48" s="80"/>
      <c r="C48" s="82"/>
      <c r="D48" s="80"/>
      <c r="E48" s="82"/>
      <c r="F48" s="80"/>
      <c r="G48" s="82"/>
      <c r="H48" s="80"/>
      <c r="I48" s="82"/>
      <c r="J48" s="84"/>
    </row>
    <row r="49" spans="1:10" s="71" customFormat="1" ht="15">
      <c r="A49" s="79"/>
      <c r="B49" s="80"/>
      <c r="C49" s="82"/>
      <c r="D49" s="80"/>
      <c r="E49" s="82"/>
      <c r="F49" s="80"/>
      <c r="G49" s="82"/>
      <c r="H49" s="80"/>
      <c r="I49" s="82"/>
      <c r="J49" s="84"/>
    </row>
    <row r="50" spans="1:10" s="71" customFormat="1" ht="15">
      <c r="A50" s="79"/>
      <c r="B50" s="80"/>
      <c r="C50" s="82"/>
      <c r="D50" s="80"/>
      <c r="E50" s="82"/>
      <c r="F50" s="80"/>
      <c r="G50" s="82"/>
      <c r="H50" s="80"/>
      <c r="I50" s="82"/>
      <c r="J50" s="84"/>
    </row>
    <row r="51" spans="1:10" s="71" customFormat="1" ht="15">
      <c r="A51" s="79"/>
      <c r="B51" s="80"/>
      <c r="C51" s="82"/>
      <c r="D51" s="80"/>
      <c r="E51" s="82"/>
      <c r="F51" s="80"/>
      <c r="G51" s="82"/>
      <c r="H51" s="80"/>
      <c r="I51" s="82"/>
      <c r="J51" s="84"/>
    </row>
    <row r="52" spans="1:10" s="71" customFormat="1" ht="15">
      <c r="A52" s="79"/>
      <c r="B52" s="80"/>
      <c r="C52" s="82"/>
      <c r="D52" s="80"/>
      <c r="E52" s="82"/>
      <c r="F52" s="80"/>
      <c r="G52" s="82"/>
      <c r="H52" s="80"/>
      <c r="I52" s="82"/>
      <c r="J52" s="84"/>
    </row>
    <row r="53" spans="1:10" s="71" customFormat="1" ht="15">
      <c r="A53" s="79"/>
      <c r="B53" s="80"/>
      <c r="C53" s="82"/>
      <c r="D53" s="80"/>
      <c r="E53" s="82"/>
      <c r="F53" s="80"/>
      <c r="G53" s="82"/>
      <c r="H53" s="80"/>
      <c r="I53" s="82"/>
      <c r="J53" s="84"/>
    </row>
    <row r="54" spans="1:10" s="71" customFormat="1" ht="15">
      <c r="A54" s="79"/>
      <c r="B54" s="80"/>
      <c r="C54" s="82"/>
      <c r="D54" s="80"/>
      <c r="E54" s="82"/>
      <c r="F54" s="80"/>
      <c r="G54" s="82"/>
      <c r="H54" s="80"/>
      <c r="I54" s="82"/>
      <c r="J54" s="84"/>
    </row>
    <row r="55" spans="1:10" s="71" customFormat="1" ht="15">
      <c r="A55" s="79"/>
      <c r="B55" s="80"/>
      <c r="C55" s="82"/>
      <c r="D55" s="80"/>
      <c r="E55" s="82"/>
      <c r="F55" s="80"/>
      <c r="G55" s="82"/>
      <c r="H55" s="80"/>
      <c r="I55" s="82"/>
      <c r="J55" s="84"/>
    </row>
    <row r="56" spans="1:10" s="71" customFormat="1" ht="15">
      <c r="A56" s="79"/>
      <c r="B56" s="80"/>
      <c r="C56" s="82"/>
      <c r="D56" s="80"/>
      <c r="E56" s="82"/>
      <c r="F56" s="80"/>
      <c r="G56" s="82"/>
      <c r="H56" s="80"/>
      <c r="I56" s="82"/>
      <c r="J56" s="84"/>
    </row>
    <row r="57" spans="1:10" s="71" customFormat="1" ht="15">
      <c r="A57" s="79"/>
      <c r="B57" s="80"/>
      <c r="C57" s="82"/>
      <c r="D57" s="80"/>
      <c r="E57" s="82"/>
      <c r="F57" s="80"/>
      <c r="G57" s="82"/>
      <c r="H57" s="80"/>
      <c r="I57" s="82"/>
      <c r="J57" s="84"/>
    </row>
    <row r="58" spans="1:10" s="71" customFormat="1" ht="15">
      <c r="A58" s="79"/>
      <c r="B58" s="80"/>
      <c r="C58" s="82"/>
      <c r="D58" s="80"/>
      <c r="E58" s="82"/>
      <c r="F58" s="80"/>
      <c r="G58" s="82"/>
      <c r="H58" s="80"/>
      <c r="I58" s="82"/>
      <c r="J58" s="84"/>
    </row>
    <row r="59" spans="1:10" s="71" customFormat="1" ht="15">
      <c r="A59" s="79"/>
      <c r="B59" s="80"/>
      <c r="C59" s="82"/>
      <c r="D59" s="80"/>
      <c r="E59" s="82"/>
      <c r="F59" s="80"/>
      <c r="G59" s="82"/>
      <c r="H59" s="80"/>
      <c r="I59" s="82"/>
      <c r="J59" s="84"/>
    </row>
    <row r="60" spans="1:10" s="71" customFormat="1" ht="15">
      <c r="A60" s="79"/>
      <c r="B60" s="80"/>
      <c r="C60" s="82"/>
      <c r="D60" s="80"/>
      <c r="E60" s="82"/>
      <c r="F60" s="80"/>
      <c r="G60" s="82"/>
      <c r="H60" s="80"/>
      <c r="I60" s="82"/>
      <c r="J60" s="84"/>
    </row>
    <row r="61" spans="1:10" s="71" customFormat="1" ht="15">
      <c r="A61" s="79"/>
      <c r="B61" s="80"/>
      <c r="C61" s="82"/>
      <c r="D61" s="80"/>
      <c r="E61" s="82"/>
      <c r="F61" s="80"/>
      <c r="G61" s="82"/>
      <c r="H61" s="80"/>
      <c r="I61" s="82"/>
      <c r="J61" s="84"/>
    </row>
    <row r="62" spans="1:10" s="71" customFormat="1" ht="15">
      <c r="A62" s="79"/>
      <c r="B62" s="80"/>
      <c r="C62" s="82"/>
      <c r="D62" s="80"/>
      <c r="E62" s="82"/>
      <c r="F62" s="80"/>
      <c r="G62" s="82"/>
      <c r="H62" s="80"/>
      <c r="I62" s="82"/>
      <c r="J62" s="84"/>
    </row>
    <row r="63" spans="1:10" s="71" customFormat="1" ht="15">
      <c r="A63" s="79"/>
      <c r="B63" s="80"/>
      <c r="C63" s="82"/>
      <c r="D63" s="80"/>
      <c r="E63" s="82"/>
      <c r="F63" s="80"/>
      <c r="G63" s="82"/>
      <c r="H63" s="80"/>
      <c r="I63" s="82"/>
      <c r="J63" s="84"/>
    </row>
    <row r="64" spans="1:10" s="71" customFormat="1" ht="15">
      <c r="A64" s="79"/>
      <c r="B64" s="80"/>
      <c r="C64" s="82"/>
      <c r="D64" s="80"/>
      <c r="E64" s="82"/>
      <c r="F64" s="80"/>
      <c r="G64" s="82"/>
      <c r="H64" s="80"/>
      <c r="I64" s="82"/>
      <c r="J64" s="84"/>
    </row>
    <row r="65" spans="1:10" ht="15">
      <c r="A65" s="79"/>
      <c r="B65" s="80"/>
      <c r="C65" s="82"/>
      <c r="D65" s="80"/>
      <c r="E65" s="82"/>
      <c r="F65" s="80"/>
      <c r="G65" s="82"/>
      <c r="H65" s="80"/>
      <c r="I65" s="82"/>
      <c r="J65" s="84"/>
    </row>
    <row r="66" spans="1:10" ht="15">
      <c r="A66" s="79"/>
      <c r="B66" s="80"/>
      <c r="C66" s="82"/>
      <c r="D66" s="80"/>
      <c r="E66" s="82"/>
      <c r="F66" s="80"/>
      <c r="G66" s="82"/>
      <c r="H66" s="80"/>
      <c r="I66" s="82"/>
      <c r="J66" s="84"/>
    </row>
    <row r="67" spans="1:10" ht="15">
      <c r="A67" s="79"/>
      <c r="B67" s="80"/>
      <c r="C67" s="82"/>
      <c r="D67" s="80"/>
      <c r="E67" s="82"/>
      <c r="F67" s="80"/>
      <c r="G67" s="82"/>
      <c r="H67" s="80"/>
      <c r="I67" s="82"/>
      <c r="J67" s="84"/>
    </row>
    <row r="68" spans="1:10" ht="15">
      <c r="A68" s="79"/>
      <c r="B68" s="80"/>
      <c r="C68" s="82"/>
      <c r="D68" s="80"/>
      <c r="E68" s="82"/>
      <c r="F68" s="80"/>
      <c r="G68" s="82"/>
      <c r="H68" s="80"/>
      <c r="I68" s="82"/>
      <c r="J68" s="84"/>
    </row>
    <row r="69" spans="1:10" ht="15">
      <c r="A69" s="79"/>
      <c r="B69" s="80"/>
      <c r="C69" s="82"/>
      <c r="D69" s="80"/>
      <c r="E69" s="82"/>
      <c r="F69" s="80"/>
      <c r="G69" s="82"/>
      <c r="H69" s="80"/>
      <c r="I69" s="82"/>
      <c r="J69" s="84"/>
    </row>
    <row r="70" spans="1:10" ht="15">
      <c r="A70" s="79"/>
      <c r="B70" s="80"/>
      <c r="C70" s="82"/>
      <c r="D70" s="80"/>
      <c r="E70" s="82"/>
      <c r="F70" s="80"/>
      <c r="G70" s="82"/>
      <c r="H70" s="80"/>
      <c r="I70" s="82"/>
      <c r="J70" s="84"/>
    </row>
    <row r="71" spans="1:10" ht="15">
      <c r="A71" s="79"/>
      <c r="B71" s="80"/>
      <c r="C71" s="82"/>
      <c r="D71" s="80"/>
      <c r="E71" s="82"/>
      <c r="F71" s="80"/>
      <c r="G71" s="82"/>
      <c r="H71" s="80"/>
      <c r="I71" s="82"/>
      <c r="J71" s="84"/>
    </row>
    <row r="72" spans="1:10" ht="15">
      <c r="A72" s="79"/>
      <c r="B72" s="80"/>
      <c r="C72" s="82"/>
      <c r="D72" s="80"/>
      <c r="E72" s="82"/>
      <c r="F72" s="80"/>
      <c r="G72" s="82"/>
      <c r="H72" s="80"/>
      <c r="I72" s="82"/>
      <c r="J72" s="84"/>
    </row>
    <row r="73" spans="1:10" ht="15">
      <c r="A73" s="79"/>
      <c r="B73" s="80"/>
      <c r="C73" s="82"/>
      <c r="D73" s="80"/>
      <c r="E73" s="82"/>
      <c r="F73" s="80"/>
      <c r="G73" s="82"/>
      <c r="H73" s="80"/>
      <c r="I73" s="82"/>
      <c r="J73" s="84"/>
    </row>
    <row r="74" spans="1:10" ht="15">
      <c r="A74" s="79"/>
      <c r="B74" s="80"/>
      <c r="C74" s="82"/>
      <c r="D74" s="80"/>
      <c r="E74" s="82"/>
      <c r="F74" s="80"/>
      <c r="G74" s="82"/>
      <c r="H74" s="80"/>
      <c r="I74" s="82"/>
      <c r="J74" s="84"/>
    </row>
    <row r="75" spans="1:10" ht="15">
      <c r="A75" s="79"/>
      <c r="B75" s="80"/>
      <c r="C75" s="82"/>
      <c r="D75" s="80"/>
      <c r="E75" s="82"/>
      <c r="F75" s="80"/>
      <c r="G75" s="82"/>
      <c r="H75" s="80"/>
      <c r="I75" s="82"/>
      <c r="J75" s="84"/>
    </row>
    <row r="76" spans="1:10" ht="15">
      <c r="A76" s="79"/>
      <c r="B76" s="80"/>
      <c r="C76" s="82"/>
      <c r="D76" s="80"/>
      <c r="E76" s="82"/>
      <c r="F76" s="80"/>
      <c r="G76" s="82"/>
      <c r="H76" s="80"/>
      <c r="I76" s="82"/>
      <c r="J76" s="84"/>
    </row>
    <row r="77" spans="1:10" ht="15">
      <c r="A77" s="79"/>
      <c r="B77" s="80"/>
      <c r="C77" s="82"/>
      <c r="D77" s="80"/>
      <c r="E77" s="82"/>
      <c r="F77" s="80"/>
      <c r="G77" s="82"/>
      <c r="H77" s="80"/>
      <c r="I77" s="82"/>
      <c r="J77" s="84"/>
    </row>
    <row r="78" spans="1:10" ht="15">
      <c r="A78" s="79"/>
      <c r="B78" s="80"/>
      <c r="C78" s="82"/>
      <c r="D78" s="80"/>
      <c r="E78" s="82"/>
      <c r="F78" s="80"/>
      <c r="G78" s="82"/>
      <c r="H78" s="80"/>
      <c r="I78" s="82"/>
      <c r="J78" s="84"/>
    </row>
    <row r="79" spans="1:10" ht="15">
      <c r="A79" s="79"/>
      <c r="B79" s="80"/>
      <c r="C79" s="82"/>
      <c r="D79" s="80"/>
      <c r="E79" s="82"/>
      <c r="F79" s="80"/>
      <c r="G79" s="82"/>
      <c r="H79" s="80"/>
      <c r="I79" s="82"/>
      <c r="J79" s="84"/>
    </row>
    <row r="80" spans="1:10" ht="15">
      <c r="A80" s="79"/>
      <c r="B80" s="80"/>
      <c r="C80" s="82"/>
      <c r="D80" s="80"/>
      <c r="E80" s="82"/>
      <c r="F80" s="80"/>
      <c r="G80" s="82"/>
      <c r="H80" s="80"/>
      <c r="I80" s="82"/>
      <c r="J80" s="84"/>
    </row>
    <row r="81" spans="1:10" ht="15">
      <c r="A81" s="79"/>
      <c r="B81" s="80"/>
      <c r="C81" s="82"/>
      <c r="D81" s="80"/>
      <c r="E81" s="82"/>
      <c r="F81" s="80"/>
      <c r="G81" s="82"/>
      <c r="H81" s="80"/>
      <c r="I81" s="82"/>
      <c r="J81" s="84"/>
    </row>
    <row r="82" spans="1:10" ht="15">
      <c r="A82" s="79"/>
      <c r="B82" s="80"/>
      <c r="C82" s="82"/>
      <c r="D82" s="80"/>
      <c r="E82" s="82"/>
      <c r="F82" s="80"/>
      <c r="G82" s="82"/>
      <c r="H82" s="80"/>
      <c r="I82" s="82"/>
      <c r="J82" s="84"/>
    </row>
    <row r="83" spans="1:10" ht="15">
      <c r="A83" s="79"/>
      <c r="B83" s="80"/>
      <c r="C83" s="82"/>
      <c r="D83" s="80"/>
      <c r="E83" s="82"/>
      <c r="F83" s="80"/>
      <c r="G83" s="82"/>
      <c r="H83" s="80"/>
      <c r="I83" s="82"/>
      <c r="J83" s="84"/>
    </row>
    <row r="84" spans="1:10" ht="15">
      <c r="A84" s="79"/>
      <c r="B84" s="80"/>
      <c r="C84" s="82"/>
      <c r="D84" s="80"/>
      <c r="E84" s="82"/>
      <c r="F84" s="80"/>
      <c r="G84" s="82"/>
      <c r="H84" s="80"/>
      <c r="I84" s="82"/>
      <c r="J84" s="84"/>
    </row>
    <row r="85" spans="1:10" ht="15">
      <c r="A85" s="79"/>
      <c r="B85" s="80"/>
      <c r="C85" s="82"/>
      <c r="D85" s="80"/>
      <c r="E85" s="82"/>
      <c r="F85" s="80"/>
      <c r="G85" s="82"/>
      <c r="H85" s="80"/>
      <c r="I85" s="82"/>
      <c r="J85" s="84"/>
    </row>
    <row r="86" spans="1:10" ht="15">
      <c r="A86" s="79"/>
      <c r="B86" s="80"/>
      <c r="C86" s="82"/>
      <c r="D86" s="80"/>
      <c r="E86" s="82"/>
      <c r="F86" s="80"/>
      <c r="G86" s="82"/>
      <c r="H86" s="80"/>
      <c r="I86" s="82"/>
      <c r="J86" s="84"/>
    </row>
    <row r="87" spans="1:10" ht="15">
      <c r="A87" s="79"/>
      <c r="B87" s="80"/>
      <c r="C87" s="82"/>
      <c r="D87" s="80"/>
      <c r="E87" s="82"/>
      <c r="F87" s="80"/>
      <c r="G87" s="82"/>
      <c r="H87" s="80"/>
      <c r="I87" s="82"/>
      <c r="J87" s="84"/>
    </row>
    <row r="88" spans="1:10" ht="15">
      <c r="A88" s="79"/>
      <c r="B88" s="80"/>
      <c r="C88" s="82"/>
      <c r="D88" s="80"/>
      <c r="E88" s="82"/>
      <c r="F88" s="80"/>
      <c r="G88" s="82"/>
      <c r="H88" s="80"/>
      <c r="I88" s="82"/>
      <c r="J88" s="84"/>
    </row>
    <row r="89" spans="1:10" ht="15">
      <c r="A89" s="79"/>
      <c r="B89" s="80"/>
      <c r="C89" s="82"/>
      <c r="D89" s="80"/>
      <c r="E89" s="82"/>
      <c r="F89" s="80"/>
      <c r="G89" s="82"/>
      <c r="H89" s="80"/>
      <c r="I89" s="82"/>
      <c r="J89" s="84"/>
    </row>
    <row r="90" spans="1:10" ht="15">
      <c r="A90" s="79"/>
      <c r="B90" s="80"/>
      <c r="C90" s="82"/>
      <c r="D90" s="80"/>
      <c r="E90" s="82"/>
      <c r="F90" s="80"/>
      <c r="G90" s="82"/>
      <c r="H90" s="80"/>
      <c r="I90" s="82"/>
      <c r="J90" s="84"/>
    </row>
    <row r="91" spans="1:10" ht="15">
      <c r="A91" s="79"/>
      <c r="B91" s="80"/>
      <c r="C91" s="82"/>
      <c r="D91" s="80"/>
      <c r="E91" s="82"/>
      <c r="F91" s="80"/>
      <c r="G91" s="82"/>
      <c r="H91" s="80"/>
      <c r="I91" s="82"/>
      <c r="J91" s="84"/>
    </row>
    <row r="92" spans="1:10" ht="15">
      <c r="A92" s="79"/>
      <c r="B92" s="80"/>
      <c r="C92" s="82"/>
      <c r="D92" s="80"/>
      <c r="E92" s="82"/>
      <c r="F92" s="80"/>
      <c r="G92" s="82"/>
      <c r="H92" s="80"/>
      <c r="I92" s="82"/>
      <c r="J92" s="84"/>
    </row>
    <row r="93" spans="1:10" ht="15">
      <c r="A93" s="79"/>
      <c r="B93" s="80"/>
      <c r="C93" s="82"/>
      <c r="D93" s="80"/>
      <c r="E93" s="82"/>
      <c r="F93" s="80"/>
      <c r="G93" s="82"/>
      <c r="H93" s="80"/>
      <c r="I93" s="82"/>
      <c r="J93" s="84"/>
    </row>
    <row r="94" spans="1:10" ht="15">
      <c r="A94" s="79"/>
      <c r="B94" s="80"/>
      <c r="C94" s="82"/>
      <c r="D94" s="80"/>
      <c r="E94" s="82"/>
      <c r="F94" s="80"/>
      <c r="G94" s="82"/>
      <c r="H94" s="80"/>
      <c r="I94" s="82"/>
      <c r="J94" s="84"/>
    </row>
    <row r="95" spans="1:10" ht="15">
      <c r="A95" s="79"/>
      <c r="B95" s="80"/>
      <c r="C95" s="82"/>
      <c r="D95" s="80"/>
      <c r="E95" s="82"/>
      <c r="F95" s="80"/>
      <c r="G95" s="82"/>
      <c r="H95" s="80"/>
      <c r="I95" s="82"/>
      <c r="J95" s="84"/>
    </row>
    <row r="96" spans="1:10" ht="15">
      <c r="A96" s="79"/>
      <c r="B96" s="80"/>
      <c r="C96" s="82"/>
      <c r="D96" s="80"/>
      <c r="E96" s="82"/>
      <c r="F96" s="80"/>
      <c r="G96" s="82"/>
      <c r="H96" s="80"/>
      <c r="I96" s="82"/>
      <c r="J96" s="84"/>
    </row>
    <row r="97" spans="1:10" ht="15">
      <c r="A97" s="79"/>
      <c r="B97" s="80"/>
      <c r="C97" s="82"/>
      <c r="D97" s="80"/>
      <c r="E97" s="82"/>
      <c r="F97" s="80"/>
      <c r="G97" s="82"/>
      <c r="H97" s="80"/>
      <c r="I97" s="82"/>
      <c r="J97" s="84"/>
    </row>
    <row r="98" spans="1:10" ht="15">
      <c r="A98" s="79"/>
      <c r="B98" s="80"/>
      <c r="C98" s="82"/>
      <c r="D98" s="80"/>
      <c r="E98" s="82"/>
      <c r="F98" s="80"/>
      <c r="G98" s="82"/>
      <c r="H98" s="80"/>
      <c r="I98" s="82"/>
      <c r="J98" s="84"/>
    </row>
    <row r="99" spans="1:10" ht="15">
      <c r="A99" s="79"/>
      <c r="B99" s="80"/>
      <c r="C99" s="82"/>
      <c r="D99" s="80"/>
      <c r="E99" s="82"/>
      <c r="F99" s="80"/>
      <c r="G99" s="82"/>
      <c r="H99" s="80"/>
      <c r="I99" s="82"/>
      <c r="J99" s="84"/>
    </row>
    <row r="100" spans="1:10" ht="15">
      <c r="A100" s="79"/>
      <c r="B100" s="80"/>
      <c r="C100" s="82"/>
      <c r="D100" s="80"/>
      <c r="E100" s="82"/>
      <c r="F100" s="80"/>
      <c r="G100" s="82"/>
      <c r="H100" s="80"/>
      <c r="I100" s="82"/>
      <c r="J100" s="84"/>
    </row>
    <row r="101" spans="1:10" ht="15">
      <c r="A101" s="79"/>
      <c r="B101" s="80"/>
      <c r="C101" s="82"/>
      <c r="D101" s="80"/>
      <c r="E101" s="82"/>
      <c r="F101" s="80"/>
      <c r="G101" s="82"/>
      <c r="H101" s="80"/>
      <c r="I101" s="82"/>
      <c r="J101" s="84"/>
    </row>
    <row r="102" spans="1:10" ht="15">
      <c r="A102" s="79"/>
      <c r="B102" s="80"/>
      <c r="C102" s="82"/>
      <c r="D102" s="80"/>
      <c r="E102" s="82"/>
      <c r="F102" s="80"/>
      <c r="G102" s="82"/>
      <c r="H102" s="80"/>
      <c r="I102" s="82"/>
      <c r="J102" s="84"/>
    </row>
    <row r="103" spans="1:10" ht="15.75" thickBot="1">
      <c r="A103" s="85"/>
      <c r="B103" s="86"/>
      <c r="C103" s="87"/>
      <c r="D103" s="86"/>
      <c r="E103" s="87"/>
      <c r="F103" s="86"/>
      <c r="G103" s="87"/>
      <c r="H103" s="86"/>
      <c r="I103" s="87"/>
      <c r="J103" s="88"/>
    </row>
    <row r="104" spans="1:6" ht="13.5" thickTop="1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</sheetData>
  <mergeCells count="3">
    <mergeCell ref="A2:B2"/>
    <mergeCell ref="L11:M11"/>
    <mergeCell ref="L12:M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N14" sqref="N14"/>
    </sheetView>
  </sheetViews>
  <sheetFormatPr defaultColWidth="9.140625" defaultRowHeight="12.75"/>
  <cols>
    <col min="2" max="12" width="8.7109375" style="0" customWidth="1"/>
    <col min="13" max="13" width="22.00390625" style="0" customWidth="1"/>
    <col min="14" max="16384" width="8.7109375" style="0" customWidth="1"/>
  </cols>
  <sheetData>
    <row r="1" spans="1:11" ht="21" thickBot="1">
      <c r="A1" s="204" t="s">
        <v>95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</row>
    <row r="2" spans="2:15" ht="13.5" thickBot="1">
      <c r="B2" s="255" t="s">
        <v>12</v>
      </c>
      <c r="C2" s="271"/>
      <c r="D2" s="74" t="s">
        <v>133</v>
      </c>
      <c r="E2" s="72"/>
      <c r="F2" s="72"/>
      <c r="G2" s="72"/>
      <c r="H2" s="73"/>
      <c r="I2" s="75"/>
      <c r="J2" s="75"/>
      <c r="K2" s="75"/>
      <c r="L2" s="75"/>
      <c r="M2" s="75"/>
      <c r="N2" s="75"/>
      <c r="O2" s="75"/>
    </row>
    <row r="3" spans="2:11" s="69" customFormat="1" ht="12.75" customHeight="1" thickBot="1">
      <c r="B3" s="22" t="s">
        <v>116</v>
      </c>
      <c r="C3" s="23" t="s">
        <v>117</v>
      </c>
      <c r="D3" s="22" t="s">
        <v>118</v>
      </c>
      <c r="E3" s="23" t="s">
        <v>119</v>
      </c>
      <c r="F3" s="22" t="s">
        <v>120</v>
      </c>
      <c r="G3" s="23" t="s">
        <v>121</v>
      </c>
      <c r="H3" s="22" t="s">
        <v>122</v>
      </c>
      <c r="I3" s="23" t="s">
        <v>123</v>
      </c>
      <c r="J3" s="22" t="s">
        <v>124</v>
      </c>
      <c r="K3" s="23" t="s">
        <v>125</v>
      </c>
    </row>
    <row r="4" spans="1:11" s="71" customFormat="1" ht="15">
      <c r="A4" s="178" t="s">
        <v>96</v>
      </c>
      <c r="B4" s="189">
        <v>18.9</v>
      </c>
      <c r="C4" s="192">
        <v>21</v>
      </c>
      <c r="D4" s="195">
        <v>20</v>
      </c>
      <c r="E4" s="192">
        <v>19.5</v>
      </c>
      <c r="F4" s="185"/>
      <c r="G4" s="171"/>
      <c r="H4" s="172"/>
      <c r="I4" s="171"/>
      <c r="J4" s="172"/>
      <c r="K4" s="173"/>
    </row>
    <row r="5" spans="1:11" s="71" customFormat="1" ht="15">
      <c r="A5" s="179" t="s">
        <v>97</v>
      </c>
      <c r="B5" s="190">
        <v>38.5</v>
      </c>
      <c r="C5" s="193">
        <v>37</v>
      </c>
      <c r="D5" s="196">
        <v>39</v>
      </c>
      <c r="E5" s="193">
        <v>38.9</v>
      </c>
      <c r="F5" s="186"/>
      <c r="G5" s="175"/>
      <c r="H5" s="176"/>
      <c r="I5" s="175"/>
      <c r="J5" s="176"/>
      <c r="K5" s="177"/>
    </row>
    <row r="6" spans="1:11" s="71" customFormat="1" ht="15">
      <c r="A6" s="179" t="s">
        <v>98</v>
      </c>
      <c r="B6" s="190">
        <v>19</v>
      </c>
      <c r="C6" s="193">
        <v>19.5</v>
      </c>
      <c r="D6" s="196">
        <v>21</v>
      </c>
      <c r="E6" s="193">
        <v>22</v>
      </c>
      <c r="F6" s="186"/>
      <c r="G6" s="175"/>
      <c r="H6" s="176"/>
      <c r="I6" s="175"/>
      <c r="J6" s="176"/>
      <c r="K6" s="177"/>
    </row>
    <row r="7" spans="1:11" s="71" customFormat="1" ht="15">
      <c r="A7" s="179" t="s">
        <v>99</v>
      </c>
      <c r="B7" s="190">
        <v>89</v>
      </c>
      <c r="C7" s="193">
        <v>85.5</v>
      </c>
      <c r="D7" s="196">
        <v>90.5</v>
      </c>
      <c r="E7" s="193">
        <v>79.9</v>
      </c>
      <c r="F7" s="186"/>
      <c r="G7" s="175"/>
      <c r="H7" s="176"/>
      <c r="I7" s="175"/>
      <c r="J7" s="176"/>
      <c r="K7" s="177"/>
    </row>
    <row r="8" spans="1:11" s="71" customFormat="1" ht="15">
      <c r="A8" s="179" t="s">
        <v>100</v>
      </c>
      <c r="B8" s="190">
        <v>45</v>
      </c>
      <c r="C8" s="193">
        <v>49</v>
      </c>
      <c r="D8" s="196">
        <v>49.9</v>
      </c>
      <c r="E8" s="193">
        <v>44.9</v>
      </c>
      <c r="F8" s="186"/>
      <c r="G8" s="175"/>
      <c r="H8" s="176"/>
      <c r="I8" s="175"/>
      <c r="J8" s="176"/>
      <c r="K8" s="177"/>
    </row>
    <row r="9" spans="1:11" s="71" customFormat="1" ht="15">
      <c r="A9" s="179" t="s">
        <v>101</v>
      </c>
      <c r="B9" s="168"/>
      <c r="C9" s="169"/>
      <c r="D9" s="170"/>
      <c r="E9" s="169"/>
      <c r="F9" s="176"/>
      <c r="G9" s="175"/>
      <c r="H9" s="176"/>
      <c r="I9" s="175"/>
      <c r="J9" s="176"/>
      <c r="K9" s="177"/>
    </row>
    <row r="10" spans="1:14" s="71" customFormat="1" ht="15.75" thickBot="1">
      <c r="A10" s="179" t="s">
        <v>102</v>
      </c>
      <c r="B10" s="174"/>
      <c r="C10" s="175"/>
      <c r="D10" s="176"/>
      <c r="E10" s="175"/>
      <c r="F10" s="176"/>
      <c r="G10" s="175"/>
      <c r="H10" s="176"/>
      <c r="I10" s="175"/>
      <c r="J10" s="176"/>
      <c r="K10" s="177"/>
      <c r="M10" s="20" t="s">
        <v>94</v>
      </c>
      <c r="N10" s="21">
        <v>0.2</v>
      </c>
    </row>
    <row r="11" spans="1:14" s="71" customFormat="1" ht="18">
      <c r="A11" s="179" t="s">
        <v>103</v>
      </c>
      <c r="B11" s="174"/>
      <c r="C11" s="175"/>
      <c r="D11" s="176"/>
      <c r="E11" s="175"/>
      <c r="F11" s="176"/>
      <c r="G11" s="175"/>
      <c r="H11" s="176"/>
      <c r="I11" s="175"/>
      <c r="J11" s="176"/>
      <c r="K11" s="177"/>
      <c r="M11" s="261" t="str">
        <f>'Fr Calculations'!G26</f>
        <v>reject</v>
      </c>
      <c r="N11" s="262"/>
    </row>
    <row r="12" spans="1:14" s="71" customFormat="1" ht="18.75" thickBot="1">
      <c r="A12" s="179" t="s">
        <v>104</v>
      </c>
      <c r="B12" s="174"/>
      <c r="C12" s="175"/>
      <c r="D12" s="176"/>
      <c r="E12" s="175"/>
      <c r="F12" s="176"/>
      <c r="G12" s="175"/>
      <c r="H12" s="176"/>
      <c r="I12" s="175"/>
      <c r="J12" s="176"/>
      <c r="K12" s="177"/>
      <c r="M12" s="263" t="s">
        <v>13</v>
      </c>
      <c r="N12" s="264"/>
    </row>
    <row r="13" spans="1:14" s="71" customFormat="1" ht="15">
      <c r="A13" s="179" t="s">
        <v>105</v>
      </c>
      <c r="B13" s="174"/>
      <c r="C13" s="175"/>
      <c r="D13" s="176"/>
      <c r="E13" s="175"/>
      <c r="F13" s="176"/>
      <c r="G13" s="175"/>
      <c r="H13" s="176"/>
      <c r="I13" s="175"/>
      <c r="J13" s="176"/>
      <c r="K13" s="177"/>
      <c r="M13" s="71" t="s">
        <v>160</v>
      </c>
      <c r="N13" s="252">
        <f>'Fr Calculations'!D28</f>
        <v>0.14474356965155857</v>
      </c>
    </row>
    <row r="14" spans="1:11" s="71" customFormat="1" ht="15">
      <c r="A14" s="179" t="s">
        <v>106</v>
      </c>
      <c r="B14" s="174"/>
      <c r="C14" s="175"/>
      <c r="D14" s="176"/>
      <c r="E14" s="175"/>
      <c r="F14" s="176"/>
      <c r="G14" s="175"/>
      <c r="H14" s="176"/>
      <c r="I14" s="175"/>
      <c r="J14" s="176"/>
      <c r="K14" s="177"/>
    </row>
    <row r="15" spans="1:11" s="71" customFormat="1" ht="15">
      <c r="A15" s="179" t="s">
        <v>107</v>
      </c>
      <c r="B15" s="174"/>
      <c r="C15" s="175"/>
      <c r="D15" s="176"/>
      <c r="E15" s="175"/>
      <c r="F15" s="176"/>
      <c r="G15" s="175"/>
      <c r="H15" s="176"/>
      <c r="I15" s="175"/>
      <c r="J15" s="176"/>
      <c r="K15" s="177"/>
    </row>
    <row r="16" spans="1:11" s="71" customFormat="1" ht="15">
      <c r="A16" s="179" t="s">
        <v>108</v>
      </c>
      <c r="B16" s="174"/>
      <c r="C16" s="175"/>
      <c r="D16" s="176"/>
      <c r="E16" s="175"/>
      <c r="F16" s="176"/>
      <c r="G16" s="175"/>
      <c r="H16" s="176"/>
      <c r="I16" s="175"/>
      <c r="J16" s="176"/>
      <c r="K16" s="177"/>
    </row>
    <row r="17" spans="1:11" s="71" customFormat="1" ht="15">
      <c r="A17" s="179" t="s">
        <v>109</v>
      </c>
      <c r="B17" s="174"/>
      <c r="C17" s="175"/>
      <c r="D17" s="176"/>
      <c r="E17" s="175"/>
      <c r="F17" s="176"/>
      <c r="G17" s="175"/>
      <c r="H17" s="176"/>
      <c r="I17" s="175"/>
      <c r="J17" s="176"/>
      <c r="K17" s="177"/>
    </row>
    <row r="18" spans="1:11" s="71" customFormat="1" ht="15">
      <c r="A18" s="179" t="s">
        <v>110</v>
      </c>
      <c r="B18" s="174"/>
      <c r="C18" s="175"/>
      <c r="D18" s="176"/>
      <c r="E18" s="175"/>
      <c r="F18" s="176"/>
      <c r="G18" s="175"/>
      <c r="H18" s="176"/>
      <c r="I18" s="175"/>
      <c r="J18" s="176"/>
      <c r="K18" s="177"/>
    </row>
    <row r="19" spans="1:11" s="71" customFormat="1" ht="15">
      <c r="A19" s="179" t="s">
        <v>111</v>
      </c>
      <c r="B19" s="174"/>
      <c r="C19" s="175"/>
      <c r="D19" s="176"/>
      <c r="E19" s="175"/>
      <c r="F19" s="176"/>
      <c r="G19" s="175"/>
      <c r="H19" s="176"/>
      <c r="I19" s="175"/>
      <c r="J19" s="176"/>
      <c r="K19" s="177"/>
    </row>
    <row r="20" spans="1:11" s="71" customFormat="1" ht="15">
      <c r="A20" s="179" t="s">
        <v>112</v>
      </c>
      <c r="B20" s="174"/>
      <c r="C20" s="175"/>
      <c r="D20" s="176"/>
      <c r="E20" s="175"/>
      <c r="F20" s="176"/>
      <c r="G20" s="175"/>
      <c r="H20" s="176"/>
      <c r="I20" s="175"/>
      <c r="J20" s="176"/>
      <c r="K20" s="177"/>
    </row>
    <row r="21" spans="1:11" s="71" customFormat="1" ht="15">
      <c r="A21" s="179" t="s">
        <v>113</v>
      </c>
      <c r="B21" s="174"/>
      <c r="C21" s="175"/>
      <c r="D21" s="176"/>
      <c r="E21" s="175"/>
      <c r="F21" s="176"/>
      <c r="G21" s="175"/>
      <c r="H21" s="176"/>
      <c r="I21" s="175"/>
      <c r="J21" s="176"/>
      <c r="K21" s="177"/>
    </row>
    <row r="22" spans="1:11" s="71" customFormat="1" ht="15">
      <c r="A22" s="179" t="s">
        <v>114</v>
      </c>
      <c r="B22" s="174"/>
      <c r="C22" s="175"/>
      <c r="D22" s="176"/>
      <c r="E22" s="175"/>
      <c r="F22" s="176"/>
      <c r="G22" s="175"/>
      <c r="H22" s="176"/>
      <c r="I22" s="175"/>
      <c r="J22" s="176"/>
      <c r="K22" s="177"/>
    </row>
    <row r="23" spans="1:11" s="71" customFormat="1" ht="15.75" thickBot="1">
      <c r="A23" s="180" t="s">
        <v>115</v>
      </c>
      <c r="B23" s="181"/>
      <c r="C23" s="182"/>
      <c r="D23" s="183"/>
      <c r="E23" s="182"/>
      <c r="F23" s="183"/>
      <c r="G23" s="182"/>
      <c r="H23" s="183"/>
      <c r="I23" s="182"/>
      <c r="J23" s="183"/>
      <c r="K23" s="184"/>
    </row>
    <row r="24" spans="2:7" ht="12.75">
      <c r="B24" s="5"/>
      <c r="C24" s="5"/>
      <c r="D24" s="5"/>
      <c r="E24" s="5"/>
      <c r="F24" s="5"/>
      <c r="G24" s="5"/>
    </row>
    <row r="25" spans="2:7" ht="12.75">
      <c r="B25" s="5"/>
      <c r="C25" s="5"/>
      <c r="D25" s="5"/>
      <c r="E25" s="5"/>
      <c r="F25" s="5"/>
      <c r="G25" s="5"/>
    </row>
    <row r="26" spans="2:7" ht="12.75">
      <c r="B26" s="5"/>
      <c r="C26" s="5"/>
      <c r="D26" s="5"/>
      <c r="E26" s="5"/>
      <c r="F26" s="5"/>
      <c r="G26" s="5"/>
    </row>
    <row r="27" spans="2:7" ht="12.75">
      <c r="B27" s="5"/>
      <c r="C27" s="5"/>
      <c r="D27" s="5"/>
      <c r="E27" s="5"/>
      <c r="F27" s="5"/>
      <c r="G27" s="5"/>
    </row>
    <row r="28" spans="2:7" ht="12.75">
      <c r="B28" s="5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2:7" ht="12.75">
      <c r="B30" s="5"/>
      <c r="C30" s="5"/>
      <c r="D30" s="5"/>
      <c r="E30" s="5"/>
      <c r="F30" s="5"/>
      <c r="G30" s="5"/>
    </row>
    <row r="31" spans="2:7" ht="12.75">
      <c r="B31" s="5"/>
      <c r="C31" s="5"/>
      <c r="D31" s="5"/>
      <c r="E31" s="5"/>
      <c r="F31" s="5"/>
      <c r="G31" s="5"/>
    </row>
    <row r="32" spans="2:7" ht="12.75">
      <c r="B32" s="5"/>
      <c r="C32" s="5"/>
      <c r="D32" s="5"/>
      <c r="E32" s="5"/>
      <c r="F32" s="5"/>
      <c r="G32" s="5"/>
    </row>
    <row r="33" spans="2:7" ht="12.75">
      <c r="B33" s="5"/>
      <c r="C33" s="5"/>
      <c r="D33" s="5"/>
      <c r="E33" s="5"/>
      <c r="F33" s="5"/>
      <c r="G33" s="5"/>
    </row>
    <row r="34" spans="2:7" ht="12.75">
      <c r="B34" s="5"/>
      <c r="C34" s="5"/>
      <c r="D34" s="5"/>
      <c r="E34" s="5"/>
      <c r="F34" s="5"/>
      <c r="G34" s="5"/>
    </row>
    <row r="35" spans="2:7" ht="12.75">
      <c r="B35" s="5"/>
      <c r="C35" s="5"/>
      <c r="D35" s="5"/>
      <c r="E35" s="5"/>
      <c r="F35" s="5"/>
      <c r="G35" s="5"/>
    </row>
    <row r="36" spans="2:7" ht="12.75">
      <c r="B36" s="5"/>
      <c r="C36" s="5"/>
      <c r="D36" s="5"/>
      <c r="E36" s="5"/>
      <c r="F36" s="5"/>
      <c r="G36" s="5"/>
    </row>
    <row r="37" spans="2:7" ht="12.75">
      <c r="B37" s="5"/>
      <c r="C37" s="5"/>
      <c r="D37" s="5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</sheetData>
  <mergeCells count="3">
    <mergeCell ref="B2:C2"/>
    <mergeCell ref="M11:N11"/>
    <mergeCell ref="M12:N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G16" sqref="G16"/>
    </sheetView>
  </sheetViews>
  <sheetFormatPr defaultColWidth="9.140625" defaultRowHeight="12.75"/>
  <cols>
    <col min="3" max="3" width="3.28125" style="0" customWidth="1"/>
    <col min="4" max="4" width="9.140625" style="6" customWidth="1"/>
    <col min="5" max="5" width="7.8515625" style="6" customWidth="1"/>
    <col min="6" max="6" width="4.8515625" style="6" customWidth="1"/>
    <col min="7" max="7" width="10.57421875" style="6" customWidth="1"/>
    <col min="8" max="8" width="9.57421875" style="6" customWidth="1"/>
    <col min="9" max="9" width="6.57421875" style="6" customWidth="1"/>
    <col min="10" max="11" width="6.7109375" style="4" customWidth="1"/>
    <col min="12" max="12" width="7.00390625" style="4" customWidth="1"/>
    <col min="13" max="14" width="7.140625" style="6" customWidth="1"/>
    <col min="15" max="15" width="10.57421875" style="6" customWidth="1"/>
    <col min="16" max="16" width="14.00390625" style="6" customWidth="1"/>
    <col min="17" max="17" width="9.140625" style="6" customWidth="1"/>
  </cols>
  <sheetData>
    <row r="1" spans="1:14" ht="20.25">
      <c r="A1" s="204" t="s">
        <v>150</v>
      </c>
      <c r="B1" s="204"/>
      <c r="C1" s="204"/>
      <c r="D1" s="206"/>
      <c r="E1" s="207"/>
      <c r="F1" s="207"/>
      <c r="G1" s="206"/>
      <c r="H1" s="207"/>
      <c r="I1" s="208"/>
      <c r="J1" s="209"/>
      <c r="K1" s="208"/>
      <c r="L1" s="209"/>
      <c r="M1" s="206"/>
      <c r="N1" s="206"/>
    </row>
    <row r="2" spans="1:14" ht="12.75">
      <c r="A2" s="256" t="s">
        <v>12</v>
      </c>
      <c r="B2" s="257"/>
      <c r="C2" s="256" t="s">
        <v>151</v>
      </c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60"/>
    </row>
    <row r="3" spans="1:14" ht="12.75">
      <c r="A3" s="265" t="s">
        <v>152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ht="28.5" customHeight="1" thickBot="1"/>
    <row r="5" spans="1:17" s="216" customFormat="1" ht="15.75" thickBot="1">
      <c r="A5" s="22" t="s">
        <v>36</v>
      </c>
      <c r="B5" s="23" t="s">
        <v>37</v>
      </c>
      <c r="D5" s="272" t="s">
        <v>94</v>
      </c>
      <c r="E5" s="273"/>
      <c r="F5" s="274"/>
      <c r="G5" s="250">
        <v>0.05</v>
      </c>
      <c r="Q5" s="188"/>
    </row>
    <row r="6" spans="1:7" ht="18">
      <c r="A6" s="12">
        <v>5</v>
      </c>
      <c r="B6" s="13">
        <v>6</v>
      </c>
      <c r="D6" s="261" t="str">
        <f>IF('Vz Rangtest Calcs'!P5&lt;G5,"accept","reject")</f>
        <v>reject</v>
      </c>
      <c r="E6" s="280"/>
      <c r="F6" s="280"/>
      <c r="G6" s="281"/>
    </row>
    <row r="7" spans="1:7" ht="18.75" thickBot="1">
      <c r="A7" s="14">
        <v>4</v>
      </c>
      <c r="B7" s="15">
        <v>6</v>
      </c>
      <c r="D7" s="263" t="s">
        <v>13</v>
      </c>
      <c r="E7" s="278"/>
      <c r="F7" s="278"/>
      <c r="G7" s="279"/>
    </row>
    <row r="8" spans="1:7" ht="15.75" thickBot="1">
      <c r="A8" s="14">
        <v>5</v>
      </c>
      <c r="B8" s="15">
        <v>7</v>
      </c>
      <c r="D8" s="275" t="s">
        <v>160</v>
      </c>
      <c r="E8" s="276"/>
      <c r="F8" s="277"/>
      <c r="G8" s="251">
        <f>'Vz Rangtest Calcs'!P5</f>
        <v>0.07383012778082498</v>
      </c>
    </row>
    <row r="9" spans="1:2" ht="15">
      <c r="A9" s="14">
        <v>9</v>
      </c>
      <c r="B9" s="15">
        <v>10</v>
      </c>
    </row>
    <row r="10" spans="1:2" ht="15">
      <c r="A10" s="14">
        <v>6</v>
      </c>
      <c r="B10" s="15">
        <v>7</v>
      </c>
    </row>
    <row r="11" spans="1:2" ht="15">
      <c r="A11" s="14">
        <v>2</v>
      </c>
      <c r="B11" s="15">
        <v>3</v>
      </c>
    </row>
    <row r="12" spans="1:2" ht="15">
      <c r="A12" s="14">
        <v>3</v>
      </c>
      <c r="B12" s="15">
        <v>4</v>
      </c>
    </row>
    <row r="13" spans="1:2" ht="15">
      <c r="A13" s="14">
        <v>3</v>
      </c>
      <c r="B13" s="15">
        <v>4</v>
      </c>
    </row>
    <row r="14" spans="1:2" ht="15">
      <c r="A14" s="14">
        <v>5</v>
      </c>
      <c r="B14" s="15">
        <v>3</v>
      </c>
    </row>
    <row r="15" spans="1:2" ht="15">
      <c r="A15" s="14">
        <v>4</v>
      </c>
      <c r="B15" s="15">
        <v>4</v>
      </c>
    </row>
    <row r="16" spans="1:2" ht="15">
      <c r="A16" s="14">
        <v>5</v>
      </c>
      <c r="B16" s="15">
        <v>4</v>
      </c>
    </row>
    <row r="17" spans="1:2" ht="15">
      <c r="A17" s="14">
        <v>4</v>
      </c>
      <c r="B17" s="15">
        <v>9</v>
      </c>
    </row>
    <row r="18" spans="1:2" ht="15">
      <c r="A18" s="14">
        <v>3</v>
      </c>
      <c r="B18" s="15">
        <v>2</v>
      </c>
    </row>
    <row r="19" spans="1:2" ht="15">
      <c r="A19" s="14">
        <v>6</v>
      </c>
      <c r="B19" s="15" t="s">
        <v>135</v>
      </c>
    </row>
    <row r="20" spans="1:2" ht="15">
      <c r="A20" s="14">
        <v>2</v>
      </c>
      <c r="B20" s="15">
        <v>1</v>
      </c>
    </row>
    <row r="21" spans="1:2" ht="15">
      <c r="A21" s="14">
        <v>3</v>
      </c>
      <c r="B21" s="15">
        <v>2</v>
      </c>
    </row>
    <row r="22" spans="1:2" ht="15">
      <c r="A22" s="14"/>
      <c r="B22" s="15" t="s">
        <v>137</v>
      </c>
    </row>
    <row r="23" spans="1:2" ht="15">
      <c r="A23" s="14" t="s">
        <v>138</v>
      </c>
      <c r="B23" s="15"/>
    </row>
    <row r="24" spans="1:2" ht="15">
      <c r="A24" s="14"/>
      <c r="B24" s="15"/>
    </row>
    <row r="25" spans="1:2" ht="15">
      <c r="A25" s="210">
        <v>0</v>
      </c>
      <c r="B25" s="211">
        <v>7</v>
      </c>
    </row>
    <row r="26" spans="1:2" ht="15">
      <c r="A26" s="210"/>
      <c r="B26" s="211"/>
    </row>
    <row r="27" spans="1:2" ht="12.75">
      <c r="A27" s="212"/>
      <c r="B27" s="213"/>
    </row>
    <row r="28" spans="1:2" ht="15">
      <c r="A28" s="210"/>
      <c r="B28" s="211"/>
    </row>
    <row r="29" spans="1:2" ht="15">
      <c r="A29" s="210"/>
      <c r="B29" s="211"/>
    </row>
    <row r="30" spans="1:2" ht="12.75">
      <c r="A30" s="214"/>
      <c r="B30" s="214"/>
    </row>
    <row r="31" spans="1:2" ht="12.75">
      <c r="A31" s="214"/>
      <c r="B31" s="214"/>
    </row>
    <row r="32" spans="1:2" ht="12.75">
      <c r="A32" s="214"/>
      <c r="B32" s="214"/>
    </row>
    <row r="33" spans="1:2" ht="12.75">
      <c r="A33" s="214"/>
      <c r="B33" s="214"/>
    </row>
    <row r="34" spans="1:2" ht="12.75">
      <c r="A34" s="214"/>
      <c r="B34" s="214"/>
    </row>
    <row r="35" spans="1:2" ht="12.75">
      <c r="A35" s="214"/>
      <c r="B35" s="214"/>
    </row>
    <row r="36" spans="1:2" ht="12.75">
      <c r="A36" s="214"/>
      <c r="B36" s="214"/>
    </row>
    <row r="37" spans="1:2" ht="12.75">
      <c r="A37" s="214"/>
      <c r="B37" s="214"/>
    </row>
    <row r="38" spans="1:2" ht="12.75">
      <c r="A38" s="214"/>
      <c r="B38" s="214"/>
    </row>
    <row r="39" spans="1:2" ht="12.75">
      <c r="A39" s="214"/>
      <c r="B39" s="214"/>
    </row>
    <row r="40" spans="1:2" ht="12.75">
      <c r="A40" s="214"/>
      <c r="B40" s="214"/>
    </row>
    <row r="41" spans="1:2" ht="12.75">
      <c r="A41" s="214"/>
      <c r="B41" s="214"/>
    </row>
    <row r="42" spans="1:2" ht="12.75">
      <c r="A42" s="214"/>
      <c r="B42" s="214"/>
    </row>
    <row r="43" spans="1:2" ht="12.75">
      <c r="A43" s="214"/>
      <c r="B43" s="214"/>
    </row>
    <row r="44" spans="1:2" ht="12.75">
      <c r="A44" s="214"/>
      <c r="B44" s="214"/>
    </row>
    <row r="45" spans="1:2" ht="12.75">
      <c r="A45" s="214"/>
      <c r="B45" s="214"/>
    </row>
    <row r="46" spans="1:2" ht="12.75">
      <c r="A46" s="214"/>
      <c r="B46" s="214"/>
    </row>
    <row r="47" spans="1:2" ht="12.75">
      <c r="A47" s="214"/>
      <c r="B47" s="214"/>
    </row>
    <row r="48" spans="1:2" ht="12.75">
      <c r="A48" s="214"/>
      <c r="B48" s="214"/>
    </row>
    <row r="49" spans="1:2" ht="12.75">
      <c r="A49" s="214"/>
      <c r="B49" s="214"/>
    </row>
    <row r="50" spans="1:2" ht="12.75">
      <c r="A50" s="214"/>
      <c r="B50" s="214"/>
    </row>
    <row r="51" spans="1:2" ht="12.75">
      <c r="A51" s="214"/>
      <c r="B51" s="214"/>
    </row>
    <row r="52" spans="1:2" ht="12.75">
      <c r="A52" s="214"/>
      <c r="B52" s="214"/>
    </row>
    <row r="53" spans="1:2" ht="12.75">
      <c r="A53" s="214"/>
      <c r="B53" s="214"/>
    </row>
    <row r="54" spans="1:2" ht="12.75">
      <c r="A54" s="214"/>
      <c r="B54" s="214"/>
    </row>
    <row r="55" spans="1:2" ht="12.75">
      <c r="A55" s="214"/>
      <c r="B55" s="214"/>
    </row>
    <row r="56" spans="1:2" ht="12.75">
      <c r="A56" s="214"/>
      <c r="B56" s="214"/>
    </row>
    <row r="57" spans="1:2" ht="12.75">
      <c r="A57" s="214"/>
      <c r="B57" s="214"/>
    </row>
    <row r="58" spans="1:2" ht="12.75">
      <c r="A58" s="214"/>
      <c r="B58" s="214"/>
    </row>
    <row r="59" spans="1:2" ht="12.75">
      <c r="A59" s="214"/>
      <c r="B59" s="214"/>
    </row>
    <row r="60" spans="1:2" ht="12.75">
      <c r="A60" s="214"/>
      <c r="B60" s="214"/>
    </row>
    <row r="61" spans="1:2" ht="12.75">
      <c r="A61" s="214"/>
      <c r="B61" s="214"/>
    </row>
    <row r="62" spans="1:2" ht="12.75">
      <c r="A62" s="214"/>
      <c r="B62" s="214"/>
    </row>
    <row r="63" spans="1:2" ht="12.75">
      <c r="A63" s="214"/>
      <c r="B63" s="214"/>
    </row>
    <row r="64" spans="1:2" ht="12.75">
      <c r="A64" s="214"/>
      <c r="B64" s="214"/>
    </row>
    <row r="65" spans="1:2" ht="12.75">
      <c r="A65" s="214"/>
      <c r="B65" s="214"/>
    </row>
    <row r="66" spans="1:2" ht="12.75">
      <c r="A66" s="214"/>
      <c r="B66" s="214"/>
    </row>
    <row r="67" spans="1:2" ht="12.75">
      <c r="A67" s="214"/>
      <c r="B67" s="214"/>
    </row>
    <row r="68" spans="1:2" ht="12.75">
      <c r="A68" s="214"/>
      <c r="B68" s="214"/>
    </row>
    <row r="69" spans="1:2" ht="12.75">
      <c r="A69" s="214"/>
      <c r="B69" s="214"/>
    </row>
    <row r="70" spans="1:2" ht="12.75">
      <c r="A70" s="214"/>
      <c r="B70" s="214"/>
    </row>
    <row r="71" spans="1:2" ht="12.75">
      <c r="A71" s="214"/>
      <c r="B71" s="214"/>
    </row>
    <row r="72" spans="1:2" ht="12.75">
      <c r="A72" s="214"/>
      <c r="B72" s="214"/>
    </row>
    <row r="73" spans="1:2" ht="12.75">
      <c r="A73" s="214"/>
      <c r="B73" s="214"/>
    </row>
    <row r="74" spans="1:2" ht="12.75">
      <c r="A74" s="214"/>
      <c r="B74" s="214"/>
    </row>
    <row r="75" spans="1:2" ht="12.75">
      <c r="A75" s="214"/>
      <c r="B75" s="214"/>
    </row>
    <row r="76" spans="1:2" ht="12.75">
      <c r="A76" s="214"/>
      <c r="B76" s="214"/>
    </row>
    <row r="77" spans="1:2" ht="12.75">
      <c r="A77" s="214"/>
      <c r="B77" s="214"/>
    </row>
    <row r="78" spans="1:2" ht="12.75">
      <c r="A78" s="214"/>
      <c r="B78" s="214"/>
    </row>
    <row r="79" spans="1:2" ht="12.75">
      <c r="A79" s="214"/>
      <c r="B79" s="214"/>
    </row>
    <row r="80" spans="1:2" ht="12.75">
      <c r="A80" s="214"/>
      <c r="B80" s="214"/>
    </row>
    <row r="81" spans="1:2" ht="12.75">
      <c r="A81" s="214"/>
      <c r="B81" s="214"/>
    </row>
    <row r="82" spans="1:2" ht="12.75">
      <c r="A82" s="214"/>
      <c r="B82" s="214"/>
    </row>
    <row r="83" spans="1:2" ht="12.75">
      <c r="A83" s="214"/>
      <c r="B83" s="214"/>
    </row>
    <row r="84" spans="1:2" ht="12.75">
      <c r="A84" s="214"/>
      <c r="B84" s="214"/>
    </row>
    <row r="85" spans="1:2" ht="12.75">
      <c r="A85" s="214"/>
      <c r="B85" s="214"/>
    </row>
    <row r="86" spans="1:2" ht="12.75">
      <c r="A86" s="214"/>
      <c r="B86" s="214"/>
    </row>
    <row r="87" spans="1:2" ht="12.75">
      <c r="A87" s="214"/>
      <c r="B87" s="214"/>
    </row>
    <row r="88" spans="1:2" ht="12.75">
      <c r="A88" s="214"/>
      <c r="B88" s="214"/>
    </row>
    <row r="89" spans="1:2" ht="12.75">
      <c r="A89" s="214"/>
      <c r="B89" s="214"/>
    </row>
    <row r="90" spans="1:2" ht="12.75">
      <c r="A90" s="214"/>
      <c r="B90" s="214"/>
    </row>
    <row r="91" spans="1:2" ht="12.75">
      <c r="A91" s="214"/>
      <c r="B91" s="214"/>
    </row>
    <row r="92" spans="1:2" ht="12.75">
      <c r="A92" s="214"/>
      <c r="B92" s="214"/>
    </row>
    <row r="93" spans="1:2" ht="12.75">
      <c r="A93" s="214"/>
      <c r="B93" s="214"/>
    </row>
    <row r="94" spans="1:2" ht="12.75">
      <c r="A94" s="214"/>
      <c r="B94" s="214"/>
    </row>
    <row r="95" spans="1:2" ht="12.75">
      <c r="A95" s="214"/>
      <c r="B95" s="214"/>
    </row>
    <row r="96" spans="1:2" ht="12.75">
      <c r="A96" s="214"/>
      <c r="B96" s="214"/>
    </row>
    <row r="97" spans="1:2" ht="12.75">
      <c r="A97" s="214"/>
      <c r="B97" s="214"/>
    </row>
    <row r="98" spans="1:2" ht="12.75">
      <c r="A98" s="214"/>
      <c r="B98" s="214"/>
    </row>
    <row r="99" spans="1:2" ht="12.75">
      <c r="A99" s="214"/>
      <c r="B99" s="214"/>
    </row>
    <row r="100" spans="1:2" ht="12.75">
      <c r="A100" s="214"/>
      <c r="B100" s="214"/>
    </row>
    <row r="101" spans="1:2" ht="12.75">
      <c r="A101" s="214"/>
      <c r="B101" s="214"/>
    </row>
    <row r="102" spans="1:2" ht="12.75">
      <c r="A102" s="214"/>
      <c r="B102" s="214"/>
    </row>
    <row r="103" spans="1:2" ht="12.75">
      <c r="A103" s="214"/>
      <c r="B103" s="214"/>
    </row>
    <row r="104" spans="1:2" ht="12.75">
      <c r="A104" s="214"/>
      <c r="B104" s="214"/>
    </row>
    <row r="105" spans="1:2" ht="13.5" thickBot="1">
      <c r="A105" s="215"/>
      <c r="B105" s="215"/>
    </row>
  </sheetData>
  <mergeCells count="7">
    <mergeCell ref="D5:F5"/>
    <mergeCell ref="D8:F8"/>
    <mergeCell ref="A2:B2"/>
    <mergeCell ref="C2:N2"/>
    <mergeCell ref="A3:N3"/>
    <mergeCell ref="D7:G7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1">
      <pane ySplit="1" topLeftCell="BM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4.00390625" style="5" customWidth="1"/>
    <col min="2" max="2" width="8.7109375" style="5" customWidth="1"/>
    <col min="3" max="3" width="5.7109375" style="5" customWidth="1"/>
    <col min="4" max="4" width="3.8515625" style="5" customWidth="1"/>
    <col min="5" max="5" width="5.421875" style="5" customWidth="1"/>
    <col min="6" max="7" width="3.421875" style="5" customWidth="1"/>
    <col min="8" max="9" width="5.8515625" style="5" customWidth="1"/>
    <col min="10" max="11" width="6.28125" style="5" customWidth="1"/>
    <col min="12" max="12" width="4.00390625" style="5" customWidth="1"/>
    <col min="13" max="13" width="10.8515625" style="5" customWidth="1"/>
    <col min="14" max="14" width="7.7109375" style="5" customWidth="1"/>
    <col min="15" max="16384" width="9.140625" style="5" customWidth="1"/>
  </cols>
  <sheetData>
    <row r="1" spans="1:14" ht="33.75">
      <c r="A1" s="1" t="s">
        <v>8</v>
      </c>
      <c r="B1" s="8" t="s">
        <v>25</v>
      </c>
      <c r="C1" s="8" t="s">
        <v>24</v>
      </c>
      <c r="D1" s="9"/>
      <c r="E1" s="8" t="s">
        <v>23</v>
      </c>
      <c r="F1" s="10" t="s">
        <v>22</v>
      </c>
      <c r="G1" s="11" t="s">
        <v>21</v>
      </c>
      <c r="H1" s="10" t="s">
        <v>19</v>
      </c>
      <c r="I1" s="11" t="s">
        <v>20</v>
      </c>
      <c r="J1" s="282" t="s">
        <v>18</v>
      </c>
      <c r="K1" s="283"/>
      <c r="M1" s="42" t="s">
        <v>27</v>
      </c>
      <c r="N1" s="43">
        <f>'U Data'!F8</f>
        <v>0.0205</v>
      </c>
    </row>
    <row r="2" spans="1:14" ht="11.25">
      <c r="A2" s="1">
        <v>1</v>
      </c>
      <c r="B2" s="44">
        <f>SMALL('U Data'!A$5:B$104,A2)</f>
        <v>1</v>
      </c>
      <c r="C2" s="44">
        <f>COUNTIF(B$2:B$101,B2)</f>
        <v>1</v>
      </c>
      <c r="D2" s="1">
        <v>0</v>
      </c>
      <c r="E2" s="44">
        <f>IF(ISNUMBER(IF(D2=0,A2+(C2-1)/2,E1))=TRUE,IF(D2=0,A2+(C2-1)/2,E1),0)</f>
        <v>1</v>
      </c>
      <c r="F2" s="45">
        <f>COUNTIF('U Data'!A$5:A$104,B2)</f>
        <v>1</v>
      </c>
      <c r="G2" s="46">
        <f>COUNTIF('U Data'!B$5:B$104,B2)</f>
        <v>0</v>
      </c>
      <c r="H2" s="45">
        <f aca="true" t="shared" si="0" ref="H2:H41">E2*F2/C2</f>
        <v>1</v>
      </c>
      <c r="I2" s="46">
        <f aca="true" t="shared" si="1" ref="I2:I41">E2*G2/C2</f>
        <v>0</v>
      </c>
      <c r="J2" s="47" t="s">
        <v>0</v>
      </c>
      <c r="K2" s="48" t="s">
        <v>1</v>
      </c>
      <c r="M2" s="49" t="s">
        <v>28</v>
      </c>
      <c r="N2" s="50">
        <f>'U Data'!F6</f>
        <v>2</v>
      </c>
    </row>
    <row r="3" spans="1:14" ht="12.75">
      <c r="A3" s="1">
        <v>2</v>
      </c>
      <c r="B3" s="44">
        <f>SMALL('U Data'!A$5:B$104,A3)</f>
        <v>2</v>
      </c>
      <c r="C3" s="44">
        <f aca="true" t="shared" si="2" ref="C3:C67">COUNTIF(B$2:B$101,B3)</f>
        <v>1</v>
      </c>
      <c r="D3">
        <f>IF(B2=B3,1,0)</f>
        <v>0</v>
      </c>
      <c r="E3" s="44">
        <f aca="true" t="shared" si="3" ref="E3:E35">IF(ISNUMBER(IF(D3=0,A3+(C3-1)/2,E2))=TRUE,IF(D3=0,A3+(C3-1)/2,E2),0)</f>
        <v>2</v>
      </c>
      <c r="F3" s="45">
        <f>COUNTIF('U Data'!A$5:A$104,B3)</f>
        <v>1</v>
      </c>
      <c r="G3" s="46">
        <f>COUNTIF('U Data'!B$5:B$104,B3)</f>
        <v>0</v>
      </c>
      <c r="H3" s="45">
        <f t="shared" si="0"/>
        <v>2</v>
      </c>
      <c r="I3" s="46">
        <f t="shared" si="1"/>
        <v>0</v>
      </c>
      <c r="J3" s="47">
        <f>SUM(H2:H101)</f>
        <v>10</v>
      </c>
      <c r="K3" s="48">
        <f>SUM(I2:I101)</f>
        <v>26</v>
      </c>
      <c r="M3" s="49" t="s">
        <v>29</v>
      </c>
      <c r="N3" s="51">
        <f>IF(N2=1,N1*2,N1)</f>
        <v>0.0205</v>
      </c>
    </row>
    <row r="4" spans="1:14" ht="12.75">
      <c r="A4" s="1">
        <v>3</v>
      </c>
      <c r="B4" s="44">
        <f>SMALL('U Data'!A$5:B$104,A4)</f>
        <v>3</v>
      </c>
      <c r="C4" s="44">
        <f t="shared" si="2"/>
        <v>1</v>
      </c>
      <c r="D4">
        <f aca="true" t="shared" si="4" ref="D4:D67">IF(B3=B4,1,0)</f>
        <v>0</v>
      </c>
      <c r="E4" s="44">
        <f t="shared" si="3"/>
        <v>3</v>
      </c>
      <c r="F4" s="45">
        <f>COUNTIF('U Data'!A$5:A$104,B4)</f>
        <v>1</v>
      </c>
      <c r="G4" s="46">
        <f>COUNTIF('U Data'!B$5:B$104,B4)</f>
        <v>0</v>
      </c>
      <c r="H4" s="45">
        <f t="shared" si="0"/>
        <v>3</v>
      </c>
      <c r="I4" s="46">
        <f t="shared" si="1"/>
        <v>0</v>
      </c>
      <c r="J4" s="52"/>
      <c r="K4" s="50"/>
      <c r="M4" s="53" t="s">
        <v>5</v>
      </c>
      <c r="N4" s="54">
        <f>1-N3/2</f>
        <v>0.98975</v>
      </c>
    </row>
    <row r="5" spans="1:14" ht="12.75">
      <c r="A5" s="1">
        <v>4</v>
      </c>
      <c r="B5" s="44">
        <f>SMALL('U Data'!A$5:B$104,A5)</f>
        <v>4</v>
      </c>
      <c r="C5" s="44">
        <f t="shared" si="2"/>
        <v>1</v>
      </c>
      <c r="D5">
        <f t="shared" si="4"/>
        <v>0</v>
      </c>
      <c r="E5" s="44">
        <f t="shared" si="3"/>
        <v>4</v>
      </c>
      <c r="F5" s="45">
        <f>COUNTIF('U Data'!A$5:A$104,B5)</f>
        <v>1</v>
      </c>
      <c r="G5" s="46">
        <f>COUNTIF('U Data'!B$5:B$104,B5)</f>
        <v>0</v>
      </c>
      <c r="H5" s="45">
        <f t="shared" si="0"/>
        <v>4</v>
      </c>
      <c r="I5" s="46">
        <f t="shared" si="1"/>
        <v>0</v>
      </c>
      <c r="J5" s="284" t="s">
        <v>17</v>
      </c>
      <c r="K5" s="285"/>
      <c r="M5" s="53" t="s">
        <v>6</v>
      </c>
      <c r="N5" s="54">
        <v>0</v>
      </c>
    </row>
    <row r="6" spans="1:14" ht="12.75">
      <c r="A6" s="1">
        <v>5</v>
      </c>
      <c r="B6" s="44">
        <f>SMALL('U Data'!A$5:B$104,A6)</f>
        <v>5</v>
      </c>
      <c r="C6" s="44">
        <f t="shared" si="2"/>
        <v>1</v>
      </c>
      <c r="D6">
        <f t="shared" si="4"/>
        <v>0</v>
      </c>
      <c r="E6" s="44">
        <f t="shared" si="3"/>
        <v>5</v>
      </c>
      <c r="F6" s="45">
        <f>COUNTIF('U Data'!A$5:A$104,B6)</f>
        <v>0</v>
      </c>
      <c r="G6" s="46">
        <f>COUNTIF('U Data'!B$5:B$104,B6)</f>
        <v>1</v>
      </c>
      <c r="H6" s="45">
        <f t="shared" si="0"/>
        <v>0</v>
      </c>
      <c r="I6" s="46">
        <f t="shared" si="1"/>
        <v>5</v>
      </c>
      <c r="J6" s="47" t="s">
        <v>0</v>
      </c>
      <c r="K6" s="48" t="s">
        <v>1</v>
      </c>
      <c r="M6" s="53" t="s">
        <v>7</v>
      </c>
      <c r="N6" s="54">
        <v>1</v>
      </c>
    </row>
    <row r="7" spans="1:14" ht="12.75">
      <c r="A7" s="1">
        <v>6</v>
      </c>
      <c r="B7" s="44">
        <f>SMALL('U Data'!A$5:B$104,A7)</f>
        <v>6</v>
      </c>
      <c r="C7" s="44">
        <f t="shared" si="2"/>
        <v>1</v>
      </c>
      <c r="D7">
        <f t="shared" si="4"/>
        <v>0</v>
      </c>
      <c r="E7" s="44">
        <f t="shared" si="3"/>
        <v>6</v>
      </c>
      <c r="F7" s="45">
        <f>COUNTIF('U Data'!A$5:A$104,B7)</f>
        <v>0</v>
      </c>
      <c r="G7" s="46">
        <f>COUNTIF('U Data'!B$5:B$104,B7)</f>
        <v>1</v>
      </c>
      <c r="H7" s="45">
        <f t="shared" si="0"/>
        <v>0</v>
      </c>
      <c r="I7" s="46">
        <f t="shared" si="1"/>
        <v>6</v>
      </c>
      <c r="J7" s="47">
        <f>COUNT('U Data'!A5:A104)</f>
        <v>4</v>
      </c>
      <c r="K7" s="48">
        <f>COUNT('U Data'!B5:B104)</f>
        <v>4</v>
      </c>
      <c r="L7" s="5">
        <f>J7*K7</f>
        <v>16</v>
      </c>
      <c r="M7" s="55" t="s">
        <v>38</v>
      </c>
      <c r="N7" s="56">
        <f>NORMINV(N4,N5,N6)</f>
        <v>2.3170685111862843</v>
      </c>
    </row>
    <row r="8" spans="1:14" ht="12.75">
      <c r="A8" s="1">
        <v>7</v>
      </c>
      <c r="B8" s="44">
        <f>SMALL('U Data'!A$5:B$104,A8)</f>
        <v>7</v>
      </c>
      <c r="C8" s="44">
        <f t="shared" si="2"/>
        <v>1</v>
      </c>
      <c r="D8">
        <f t="shared" si="4"/>
        <v>0</v>
      </c>
      <c r="E8" s="44">
        <f t="shared" si="3"/>
        <v>7</v>
      </c>
      <c r="F8" s="45">
        <f>COUNTIF('U Data'!A$5:A$104,B8)</f>
        <v>0</v>
      </c>
      <c r="G8" s="46">
        <f>COUNTIF('U Data'!B$5:B$104,B8)</f>
        <v>1</v>
      </c>
      <c r="H8" s="45">
        <f t="shared" si="0"/>
        <v>0</v>
      </c>
      <c r="I8" s="46">
        <f t="shared" si="1"/>
        <v>7</v>
      </c>
      <c r="J8" s="52"/>
      <c r="K8" s="50"/>
      <c r="M8" s="57"/>
      <c r="N8" s="253"/>
    </row>
    <row r="9" spans="1:14" ht="12.75">
      <c r="A9" s="1">
        <v>8</v>
      </c>
      <c r="B9" s="44">
        <f>SMALL('U Data'!A$5:B$104,A9)</f>
        <v>8</v>
      </c>
      <c r="C9" s="44">
        <f t="shared" si="2"/>
        <v>1</v>
      </c>
      <c r="D9">
        <f t="shared" si="4"/>
        <v>0</v>
      </c>
      <c r="E9" s="44">
        <f t="shared" si="3"/>
        <v>8</v>
      </c>
      <c r="F9" s="45">
        <f>COUNTIF('U Data'!A$5:A$104,B9)</f>
        <v>0</v>
      </c>
      <c r="G9" s="46">
        <f>COUNTIF('U Data'!B$5:B$104,B9)</f>
        <v>1</v>
      </c>
      <c r="H9" s="45">
        <f t="shared" si="0"/>
        <v>0</v>
      </c>
      <c r="I9" s="46">
        <f t="shared" si="1"/>
        <v>8</v>
      </c>
      <c r="J9" s="284" t="s">
        <v>16</v>
      </c>
      <c r="K9" s="285"/>
      <c r="M9" s="58" t="s">
        <v>3</v>
      </c>
      <c r="N9" s="59">
        <f>'U alpha 10%'!Y3</f>
        <v>4</v>
      </c>
    </row>
    <row r="10" spans="1:14" ht="12.75">
      <c r="A10" s="1">
        <v>9</v>
      </c>
      <c r="B10" s="44" t="e">
        <f>SMALL('U Data'!A$5:B$104,A10)</f>
        <v>#NUM!</v>
      </c>
      <c r="C10" s="44">
        <f t="shared" si="2"/>
        <v>92</v>
      </c>
      <c r="D10" t="e">
        <f t="shared" si="4"/>
        <v>#NUM!</v>
      </c>
      <c r="E10" s="44">
        <f t="shared" si="3"/>
        <v>0</v>
      </c>
      <c r="F10" s="45">
        <f>COUNTIF('U Data'!A$5:A$104,B10)</f>
        <v>0</v>
      </c>
      <c r="G10" s="46">
        <f>COUNTIF('U Data'!B$5:B$104,B10)</f>
        <v>0</v>
      </c>
      <c r="H10" s="45">
        <f t="shared" si="0"/>
        <v>0</v>
      </c>
      <c r="I10" s="46">
        <f t="shared" si="1"/>
        <v>0</v>
      </c>
      <c r="J10" s="47" t="s">
        <v>0</v>
      </c>
      <c r="K10" s="48" t="s">
        <v>1</v>
      </c>
      <c r="M10" s="60" t="s">
        <v>2</v>
      </c>
      <c r="N10" s="61">
        <f>'U alpha 10%'!Y2</f>
        <v>4</v>
      </c>
    </row>
    <row r="11" spans="1:14" ht="13.5" thickBot="1">
      <c r="A11" s="1">
        <v>10</v>
      </c>
      <c r="B11" s="44" t="e">
        <f>SMALL('U Data'!A$5:B$104,A11)</f>
        <v>#NUM!</v>
      </c>
      <c r="C11" s="44">
        <f t="shared" si="2"/>
        <v>92</v>
      </c>
      <c r="D11" t="e">
        <f t="shared" si="4"/>
        <v>#NUM!</v>
      </c>
      <c r="E11" s="44">
        <f t="shared" si="3"/>
        <v>0</v>
      </c>
      <c r="F11" s="45">
        <f>COUNTIF('U Data'!A$5:A$104,B11)</f>
        <v>0</v>
      </c>
      <c r="G11" s="46">
        <f>COUNTIF('U Data'!B$5:B$104,B11)</f>
        <v>0</v>
      </c>
      <c r="H11" s="45">
        <f t="shared" si="0"/>
        <v>0</v>
      </c>
      <c r="I11" s="46">
        <f t="shared" si="1"/>
        <v>0</v>
      </c>
      <c r="J11" s="47">
        <f>J7*K7+(J7*J7+J7)/2-J3</f>
        <v>16</v>
      </c>
      <c r="K11" s="48">
        <f>J7*K7+(K7*K7+K7)/2-K3</f>
        <v>0</v>
      </c>
      <c r="L11" s="5">
        <f>J11+K11</f>
        <v>16</v>
      </c>
      <c r="M11" s="67" t="s">
        <v>40</v>
      </c>
      <c r="N11" s="68">
        <f>INT(N9*N10/2-N7*(N9*N10*(N9+N10+1)/12)^0.5)</f>
        <v>-1</v>
      </c>
    </row>
    <row r="12" spans="1:13" ht="12.75">
      <c r="A12" s="1">
        <v>11</v>
      </c>
      <c r="B12" s="44" t="e">
        <f>SMALL('U Data'!A$5:B$104,A12)</f>
        <v>#NUM!</v>
      </c>
      <c r="C12" s="44">
        <f t="shared" si="2"/>
        <v>92</v>
      </c>
      <c r="D12" t="e">
        <f t="shared" si="4"/>
        <v>#NUM!</v>
      </c>
      <c r="E12" s="44">
        <f t="shared" si="3"/>
        <v>0</v>
      </c>
      <c r="F12" s="45">
        <f>COUNTIF('U Data'!A$5:A$104,B12)</f>
        <v>0</v>
      </c>
      <c r="G12" s="46">
        <f>COUNTIF('U Data'!B$5:B$104,B12)</f>
        <v>0</v>
      </c>
      <c r="H12" s="45">
        <f t="shared" si="0"/>
        <v>0</v>
      </c>
      <c r="I12" s="46">
        <f t="shared" si="1"/>
        <v>0</v>
      </c>
      <c r="J12" s="288" t="s">
        <v>15</v>
      </c>
      <c r="K12" s="287"/>
      <c r="L12" s="62"/>
      <c r="M12" s="62"/>
    </row>
    <row r="13" spans="1:13" ht="12.75">
      <c r="A13" s="1">
        <v>12</v>
      </c>
      <c r="B13" s="44" t="e">
        <f>SMALL('U Data'!A$5:B$104,A13)</f>
        <v>#NUM!</v>
      </c>
      <c r="C13" s="44">
        <f t="shared" si="2"/>
        <v>92</v>
      </c>
      <c r="D13" t="e">
        <f t="shared" si="4"/>
        <v>#NUM!</v>
      </c>
      <c r="E13" s="44">
        <f t="shared" si="3"/>
        <v>0</v>
      </c>
      <c r="F13" s="45">
        <f>COUNTIF('U Data'!A$5:A$104,B13)</f>
        <v>0</v>
      </c>
      <c r="G13" s="46">
        <f>COUNTIF('U Data'!B$5:B$104,B13)</f>
        <v>0</v>
      </c>
      <c r="H13" s="45">
        <f t="shared" si="0"/>
        <v>0</v>
      </c>
      <c r="I13" s="46">
        <f t="shared" si="1"/>
        <v>0</v>
      </c>
      <c r="J13" s="286">
        <f>MIN(J11:K11)</f>
        <v>0</v>
      </c>
      <c r="K13" s="287"/>
      <c r="L13" s="62"/>
      <c r="M13" s="62"/>
    </row>
    <row r="14" spans="1:11" ht="12.75">
      <c r="A14" s="1">
        <v>13</v>
      </c>
      <c r="B14" s="44" t="e">
        <f>SMALL('U Data'!A$5:B$104,A14)</f>
        <v>#NUM!</v>
      </c>
      <c r="C14" s="44">
        <f t="shared" si="2"/>
        <v>92</v>
      </c>
      <c r="D14" t="e">
        <f t="shared" si="4"/>
        <v>#NUM!</v>
      </c>
      <c r="E14" s="44">
        <f t="shared" si="3"/>
        <v>0</v>
      </c>
      <c r="F14" s="45">
        <f>COUNTIF('U Data'!A$5:A$104,B14)</f>
        <v>0</v>
      </c>
      <c r="G14" s="46">
        <f>COUNTIF('U Data'!B$5:B$104,B14)</f>
        <v>0</v>
      </c>
      <c r="H14" s="45">
        <f t="shared" si="0"/>
        <v>0</v>
      </c>
      <c r="I14" s="46">
        <f t="shared" si="1"/>
        <v>0</v>
      </c>
      <c r="J14" s="284" t="s">
        <v>14</v>
      </c>
      <c r="K14" s="285"/>
    </row>
    <row r="15" spans="1:11" ht="13.5" thickBot="1">
      <c r="A15" s="1">
        <v>14</v>
      </c>
      <c r="B15" s="44" t="e">
        <f>SMALL('U Data'!A$5:B$104,A15)</f>
        <v>#NUM!</v>
      </c>
      <c r="C15" s="44">
        <f t="shared" si="2"/>
        <v>92</v>
      </c>
      <c r="D15" t="e">
        <f t="shared" si="4"/>
        <v>#NUM!</v>
      </c>
      <c r="E15" s="44">
        <f t="shared" si="3"/>
        <v>0</v>
      </c>
      <c r="F15" s="45">
        <f>COUNTIF('U Data'!A$5:A$104,B15)</f>
        <v>0</v>
      </c>
      <c r="G15" s="46">
        <f>COUNTIF('U Data'!B$5:B$104,B15)</f>
        <v>0</v>
      </c>
      <c r="H15" s="45">
        <f t="shared" si="0"/>
        <v>0</v>
      </c>
      <c r="I15" s="46">
        <f t="shared" si="1"/>
        <v>0</v>
      </c>
      <c r="J15" s="293" t="str">
        <f>IF(L7=L11,"ok","Error")</f>
        <v>ok</v>
      </c>
      <c r="K15" s="290"/>
    </row>
    <row r="16" spans="1:11" ht="12.75">
      <c r="A16" s="1">
        <v>15</v>
      </c>
      <c r="B16" s="44" t="e">
        <f>SMALL('U Data'!A$5:B$104,A16)</f>
        <v>#NUM!</v>
      </c>
      <c r="C16" s="44">
        <f t="shared" si="2"/>
        <v>92</v>
      </c>
      <c r="D16" t="e">
        <f t="shared" si="4"/>
        <v>#NUM!</v>
      </c>
      <c r="E16" s="44">
        <f t="shared" si="3"/>
        <v>0</v>
      </c>
      <c r="F16" s="45">
        <f>COUNTIF('U Data'!A$5:A$104,B16)</f>
        <v>0</v>
      </c>
      <c r="G16" s="46">
        <f>COUNTIF('U Data'!B$5:B$104,B16)</f>
        <v>0</v>
      </c>
      <c r="H16" s="45">
        <f t="shared" si="0"/>
        <v>0</v>
      </c>
      <c r="I16" s="46">
        <f t="shared" si="1"/>
        <v>0</v>
      </c>
      <c r="J16" s="1"/>
      <c r="K16" s="1"/>
    </row>
    <row r="17" spans="1:13" ht="13.5" thickBot="1">
      <c r="A17" s="1">
        <v>16</v>
      </c>
      <c r="B17" s="44" t="e">
        <f>SMALL('U Data'!A$5:B$104,A17)</f>
        <v>#NUM!</v>
      </c>
      <c r="C17" s="44">
        <f t="shared" si="2"/>
        <v>92</v>
      </c>
      <c r="D17" t="e">
        <f t="shared" si="4"/>
        <v>#NUM!</v>
      </c>
      <c r="E17" s="44">
        <f t="shared" si="3"/>
        <v>0</v>
      </c>
      <c r="F17" s="45">
        <f>COUNTIF('U Data'!A$5:A$104,B17)</f>
        <v>0</v>
      </c>
      <c r="G17" s="46">
        <f>COUNTIF('U Data'!B$5:B$104,B17)</f>
        <v>0</v>
      </c>
      <c r="H17" s="45">
        <f t="shared" si="0"/>
        <v>0</v>
      </c>
      <c r="I17" s="46">
        <f t="shared" si="1"/>
        <v>0</v>
      </c>
      <c r="J17" s="1"/>
      <c r="K17" s="1"/>
      <c r="M17" s="63"/>
    </row>
    <row r="18" spans="1:11" ht="12.75">
      <c r="A18" s="1">
        <v>17</v>
      </c>
      <c r="B18" s="44" t="e">
        <f>SMALL('U Data'!A$5:B$104,A18)</f>
        <v>#NUM!</v>
      </c>
      <c r="C18" s="44">
        <f t="shared" si="2"/>
        <v>92</v>
      </c>
      <c r="D18" t="e">
        <f t="shared" si="4"/>
        <v>#NUM!</v>
      </c>
      <c r="E18" s="44">
        <f t="shared" si="3"/>
        <v>0</v>
      </c>
      <c r="F18" s="45">
        <f>COUNTIF('U Data'!A$5:A$104,B18)</f>
        <v>0</v>
      </c>
      <c r="G18" s="46">
        <f>COUNTIF('U Data'!B$5:B$104,B18)</f>
        <v>0</v>
      </c>
      <c r="H18" s="45">
        <f t="shared" si="0"/>
        <v>0</v>
      </c>
      <c r="I18" s="46">
        <f t="shared" si="1"/>
        <v>0</v>
      </c>
      <c r="J18" s="291" t="str">
        <f>IF(J13&lt;=N11,"reject","accept")</f>
        <v>accept</v>
      </c>
      <c r="K18" s="292"/>
    </row>
    <row r="19" spans="1:11" ht="13.5" thickBot="1">
      <c r="A19" s="1">
        <v>18</v>
      </c>
      <c r="B19" s="44" t="e">
        <f>SMALL('U Data'!A$5:B$104,A19)</f>
        <v>#NUM!</v>
      </c>
      <c r="C19" s="44">
        <f t="shared" si="2"/>
        <v>92</v>
      </c>
      <c r="D19" t="e">
        <f t="shared" si="4"/>
        <v>#NUM!</v>
      </c>
      <c r="E19" s="44">
        <f t="shared" si="3"/>
        <v>0</v>
      </c>
      <c r="F19" s="45">
        <f>COUNTIF('U Data'!A$5:A$104,B19)</f>
        <v>0</v>
      </c>
      <c r="G19" s="46">
        <f>COUNTIF('U Data'!B$5:B$104,B19)</f>
        <v>0</v>
      </c>
      <c r="H19" s="45">
        <f t="shared" si="0"/>
        <v>0</v>
      </c>
      <c r="I19" s="46">
        <f t="shared" si="1"/>
        <v>0</v>
      </c>
      <c r="J19" s="289" t="s">
        <v>13</v>
      </c>
      <c r="K19" s="290"/>
    </row>
    <row r="20" spans="1:11" ht="12.75">
      <c r="A20" s="1">
        <v>19</v>
      </c>
      <c r="B20" s="44" t="e">
        <f>SMALL('U Data'!A$5:B$104,A20)</f>
        <v>#NUM!</v>
      </c>
      <c r="C20" s="44">
        <f t="shared" si="2"/>
        <v>92</v>
      </c>
      <c r="D20" t="e">
        <f t="shared" si="4"/>
        <v>#NUM!</v>
      </c>
      <c r="E20" s="44">
        <f t="shared" si="3"/>
        <v>0</v>
      </c>
      <c r="F20" s="45">
        <f>COUNTIF('U Data'!A$5:A$104,B20)</f>
        <v>0</v>
      </c>
      <c r="G20" s="46">
        <f>COUNTIF('U Data'!B$5:B$104,B20)</f>
        <v>0</v>
      </c>
      <c r="H20" s="45">
        <f t="shared" si="0"/>
        <v>0</v>
      </c>
      <c r="I20" s="46">
        <f t="shared" si="1"/>
        <v>0</v>
      </c>
      <c r="J20" s="1"/>
      <c r="K20" s="1"/>
    </row>
    <row r="21" spans="1:11" ht="12.75">
      <c r="A21" s="1">
        <v>20</v>
      </c>
      <c r="B21" s="44" t="e">
        <f>SMALL('U Data'!A$5:B$104,A21)</f>
        <v>#NUM!</v>
      </c>
      <c r="C21" s="44">
        <f t="shared" si="2"/>
        <v>92</v>
      </c>
      <c r="D21" t="e">
        <f t="shared" si="4"/>
        <v>#NUM!</v>
      </c>
      <c r="E21" s="44">
        <f t="shared" si="3"/>
        <v>0</v>
      </c>
      <c r="F21" s="45">
        <f>COUNTIF('U Data'!A$5:A$104,B21)</f>
        <v>0</v>
      </c>
      <c r="G21" s="46">
        <f>COUNTIF('U Data'!B$5:B$104,B21)</f>
        <v>0</v>
      </c>
      <c r="H21" s="45">
        <f t="shared" si="0"/>
        <v>0</v>
      </c>
      <c r="I21" s="46">
        <f t="shared" si="1"/>
        <v>0</v>
      </c>
      <c r="J21" s="1"/>
      <c r="K21" s="1"/>
    </row>
    <row r="22" spans="1:11" ht="12.75">
      <c r="A22" s="1">
        <v>21</v>
      </c>
      <c r="B22" s="44" t="e">
        <f>SMALL('U Data'!A$5:B$104,A22)</f>
        <v>#NUM!</v>
      </c>
      <c r="C22" s="44">
        <f t="shared" si="2"/>
        <v>92</v>
      </c>
      <c r="D22" t="e">
        <f t="shared" si="4"/>
        <v>#NUM!</v>
      </c>
      <c r="E22" s="44">
        <f t="shared" si="3"/>
        <v>0</v>
      </c>
      <c r="F22" s="45">
        <f>COUNTIF('U Data'!A$5:A$104,B22)</f>
        <v>0</v>
      </c>
      <c r="G22" s="46">
        <f>COUNTIF('U Data'!B$5:B$104,B22)</f>
        <v>0</v>
      </c>
      <c r="H22" s="45">
        <f t="shared" si="0"/>
        <v>0</v>
      </c>
      <c r="I22" s="46">
        <f t="shared" si="1"/>
        <v>0</v>
      </c>
      <c r="J22" s="1"/>
      <c r="K22" s="1"/>
    </row>
    <row r="23" spans="1:11" ht="12.75">
      <c r="A23" s="1">
        <v>22</v>
      </c>
      <c r="B23" s="44" t="e">
        <f>SMALL('U Data'!A$5:B$104,A23)</f>
        <v>#NUM!</v>
      </c>
      <c r="C23" s="44">
        <f t="shared" si="2"/>
        <v>92</v>
      </c>
      <c r="D23" t="e">
        <f t="shared" si="4"/>
        <v>#NUM!</v>
      </c>
      <c r="E23" s="44">
        <f t="shared" si="3"/>
        <v>0</v>
      </c>
      <c r="F23" s="45">
        <f>COUNTIF('U Data'!A$5:A$104,B23)</f>
        <v>0</v>
      </c>
      <c r="G23" s="46">
        <f>COUNTIF('U Data'!B$5:B$104,B23)</f>
        <v>0</v>
      </c>
      <c r="H23" s="45">
        <f t="shared" si="0"/>
        <v>0</v>
      </c>
      <c r="I23" s="46">
        <f t="shared" si="1"/>
        <v>0</v>
      </c>
      <c r="J23" s="1"/>
      <c r="K23" s="1"/>
    </row>
    <row r="24" spans="1:11" ht="12.75">
      <c r="A24" s="1">
        <v>23</v>
      </c>
      <c r="B24" s="44" t="e">
        <f>SMALL('U Data'!A$5:B$104,A24)</f>
        <v>#NUM!</v>
      </c>
      <c r="C24" s="44">
        <f t="shared" si="2"/>
        <v>92</v>
      </c>
      <c r="D24" t="e">
        <f t="shared" si="4"/>
        <v>#NUM!</v>
      </c>
      <c r="E24" s="44">
        <f t="shared" si="3"/>
        <v>0</v>
      </c>
      <c r="F24" s="45">
        <f>COUNTIF('U Data'!A$5:A$104,B24)</f>
        <v>0</v>
      </c>
      <c r="G24" s="46">
        <f>COUNTIF('U Data'!B$5:B$104,B24)</f>
        <v>0</v>
      </c>
      <c r="H24" s="45">
        <f t="shared" si="0"/>
        <v>0</v>
      </c>
      <c r="I24" s="46">
        <f t="shared" si="1"/>
        <v>0</v>
      </c>
      <c r="J24" s="1"/>
      <c r="K24" s="1"/>
    </row>
    <row r="25" spans="1:11" ht="12.75">
      <c r="A25" s="1">
        <v>24</v>
      </c>
      <c r="B25" s="44" t="e">
        <f>SMALL('U Data'!A$5:B$104,A25)</f>
        <v>#NUM!</v>
      </c>
      <c r="C25" s="44">
        <f t="shared" si="2"/>
        <v>92</v>
      </c>
      <c r="D25" t="e">
        <f t="shared" si="4"/>
        <v>#NUM!</v>
      </c>
      <c r="E25" s="44">
        <f t="shared" si="3"/>
        <v>0</v>
      </c>
      <c r="F25" s="45">
        <f>COUNTIF('U Data'!A$5:A$104,B25)</f>
        <v>0</v>
      </c>
      <c r="G25" s="46">
        <f>COUNTIF('U Data'!B$5:B$104,B25)</f>
        <v>0</v>
      </c>
      <c r="H25" s="45">
        <f t="shared" si="0"/>
        <v>0</v>
      </c>
      <c r="I25" s="46">
        <f t="shared" si="1"/>
        <v>0</v>
      </c>
      <c r="J25" s="1"/>
      <c r="K25" s="1"/>
    </row>
    <row r="26" spans="1:11" ht="12.75">
      <c r="A26" s="1">
        <v>25</v>
      </c>
      <c r="B26" s="44" t="e">
        <f>SMALL('U Data'!A$5:B$104,A26)</f>
        <v>#NUM!</v>
      </c>
      <c r="C26" s="44">
        <f t="shared" si="2"/>
        <v>92</v>
      </c>
      <c r="D26" t="e">
        <f t="shared" si="4"/>
        <v>#NUM!</v>
      </c>
      <c r="E26" s="44">
        <f t="shared" si="3"/>
        <v>0</v>
      </c>
      <c r="F26" s="45">
        <f>COUNTIF('U Data'!A$5:A$104,B26)</f>
        <v>0</v>
      </c>
      <c r="G26" s="46">
        <f>COUNTIF('U Data'!B$5:B$104,B26)</f>
        <v>0</v>
      </c>
      <c r="H26" s="45">
        <f t="shared" si="0"/>
        <v>0</v>
      </c>
      <c r="I26" s="46">
        <f t="shared" si="1"/>
        <v>0</v>
      </c>
      <c r="J26" s="1"/>
      <c r="K26" s="1"/>
    </row>
    <row r="27" spans="1:11" ht="12.75">
      <c r="A27" s="1">
        <v>26</v>
      </c>
      <c r="B27" s="44" t="e">
        <f>SMALL('U Data'!A$5:B$104,A27)</f>
        <v>#NUM!</v>
      </c>
      <c r="C27" s="44">
        <f t="shared" si="2"/>
        <v>92</v>
      </c>
      <c r="D27" t="e">
        <f t="shared" si="4"/>
        <v>#NUM!</v>
      </c>
      <c r="E27" s="44">
        <f t="shared" si="3"/>
        <v>0</v>
      </c>
      <c r="F27" s="45">
        <f>COUNTIF('U Data'!A$5:A$104,B27)</f>
        <v>0</v>
      </c>
      <c r="G27" s="46">
        <f>COUNTIF('U Data'!B$5:B$104,B27)</f>
        <v>0</v>
      </c>
      <c r="H27" s="45">
        <f t="shared" si="0"/>
        <v>0</v>
      </c>
      <c r="I27" s="46">
        <f t="shared" si="1"/>
        <v>0</v>
      </c>
      <c r="J27" s="1"/>
      <c r="K27" s="1"/>
    </row>
    <row r="28" spans="1:11" ht="12.75">
      <c r="A28" s="1">
        <v>27</v>
      </c>
      <c r="B28" s="44" t="e">
        <f>SMALL('U Data'!A$5:B$104,A28)</f>
        <v>#NUM!</v>
      </c>
      <c r="C28" s="44">
        <f t="shared" si="2"/>
        <v>92</v>
      </c>
      <c r="D28" t="e">
        <f t="shared" si="4"/>
        <v>#NUM!</v>
      </c>
      <c r="E28" s="44">
        <f t="shared" si="3"/>
        <v>0</v>
      </c>
      <c r="F28" s="45">
        <f>COUNTIF('U Data'!A$5:A$104,B28)</f>
        <v>0</v>
      </c>
      <c r="G28" s="46">
        <f>COUNTIF('U Data'!B$5:B$104,B28)</f>
        <v>0</v>
      </c>
      <c r="H28" s="45">
        <f t="shared" si="0"/>
        <v>0</v>
      </c>
      <c r="I28" s="46">
        <f t="shared" si="1"/>
        <v>0</v>
      </c>
      <c r="J28" s="1"/>
      <c r="K28" s="1"/>
    </row>
    <row r="29" spans="1:11" ht="12.75">
      <c r="A29" s="1">
        <v>28</v>
      </c>
      <c r="B29" s="44" t="e">
        <f>SMALL('U Data'!A$5:B$104,A29)</f>
        <v>#NUM!</v>
      </c>
      <c r="C29" s="44">
        <f t="shared" si="2"/>
        <v>92</v>
      </c>
      <c r="D29" t="e">
        <f t="shared" si="4"/>
        <v>#NUM!</v>
      </c>
      <c r="E29" s="44">
        <f t="shared" si="3"/>
        <v>0</v>
      </c>
      <c r="F29" s="45">
        <f>COUNTIF('U Data'!A$5:A$104,B29)</f>
        <v>0</v>
      </c>
      <c r="G29" s="46">
        <f>COUNTIF('U Data'!B$5:B$104,B29)</f>
        <v>0</v>
      </c>
      <c r="H29" s="45">
        <f t="shared" si="0"/>
        <v>0</v>
      </c>
      <c r="I29" s="46">
        <f t="shared" si="1"/>
        <v>0</v>
      </c>
      <c r="J29" s="1"/>
      <c r="K29" s="1"/>
    </row>
    <row r="30" spans="1:11" ht="12.75">
      <c r="A30" s="1">
        <v>29</v>
      </c>
      <c r="B30" s="44" t="e">
        <f>SMALL('U Data'!A$5:B$104,A30)</f>
        <v>#NUM!</v>
      </c>
      <c r="C30" s="44">
        <f t="shared" si="2"/>
        <v>92</v>
      </c>
      <c r="D30" t="e">
        <f t="shared" si="4"/>
        <v>#NUM!</v>
      </c>
      <c r="E30" s="44">
        <f t="shared" si="3"/>
        <v>0</v>
      </c>
      <c r="F30" s="45">
        <f>COUNTIF('U Data'!A$5:A$104,B30)</f>
        <v>0</v>
      </c>
      <c r="G30" s="46">
        <f>COUNTIF('U Data'!B$5:B$104,B30)</f>
        <v>0</v>
      </c>
      <c r="H30" s="45">
        <f t="shared" si="0"/>
        <v>0</v>
      </c>
      <c r="I30" s="46">
        <f t="shared" si="1"/>
        <v>0</v>
      </c>
      <c r="J30" s="1"/>
      <c r="K30" s="1"/>
    </row>
    <row r="31" spans="1:11" ht="12.75">
      <c r="A31" s="1">
        <v>30</v>
      </c>
      <c r="B31" s="44" t="e">
        <f>SMALL('U Data'!A$5:B$104,A31)</f>
        <v>#NUM!</v>
      </c>
      <c r="C31" s="44">
        <f t="shared" si="2"/>
        <v>92</v>
      </c>
      <c r="D31" t="e">
        <f t="shared" si="4"/>
        <v>#NUM!</v>
      </c>
      <c r="E31" s="44">
        <f t="shared" si="3"/>
        <v>0</v>
      </c>
      <c r="F31" s="45">
        <f>COUNTIF('U Data'!A$5:A$104,B31)</f>
        <v>0</v>
      </c>
      <c r="G31" s="46">
        <f>COUNTIF('U Data'!B$5:B$104,B31)</f>
        <v>0</v>
      </c>
      <c r="H31" s="45">
        <f t="shared" si="0"/>
        <v>0</v>
      </c>
      <c r="I31" s="46">
        <f t="shared" si="1"/>
        <v>0</v>
      </c>
      <c r="J31" s="1"/>
      <c r="K31" s="1"/>
    </row>
    <row r="32" spans="1:11" ht="12.75">
      <c r="A32" s="1">
        <v>31</v>
      </c>
      <c r="B32" s="44" t="e">
        <f>SMALL('U Data'!A$5:B$104,A32)</f>
        <v>#NUM!</v>
      </c>
      <c r="C32" s="44">
        <f t="shared" si="2"/>
        <v>92</v>
      </c>
      <c r="D32" t="e">
        <f t="shared" si="4"/>
        <v>#NUM!</v>
      </c>
      <c r="E32" s="44">
        <f t="shared" si="3"/>
        <v>0</v>
      </c>
      <c r="F32" s="45">
        <f>COUNTIF('U Data'!A$5:A$104,B32)</f>
        <v>0</v>
      </c>
      <c r="G32" s="46">
        <f>COUNTIF('U Data'!B$5:B$104,B32)</f>
        <v>0</v>
      </c>
      <c r="H32" s="45">
        <f t="shared" si="0"/>
        <v>0</v>
      </c>
      <c r="I32" s="46">
        <f t="shared" si="1"/>
        <v>0</v>
      </c>
      <c r="J32" s="1"/>
      <c r="K32" s="1"/>
    </row>
    <row r="33" spans="1:11" ht="12.75">
      <c r="A33" s="1">
        <v>32</v>
      </c>
      <c r="B33" s="44" t="e">
        <f>SMALL('U Data'!A$5:B$104,A33)</f>
        <v>#NUM!</v>
      </c>
      <c r="C33" s="44">
        <f t="shared" si="2"/>
        <v>92</v>
      </c>
      <c r="D33" t="e">
        <f t="shared" si="4"/>
        <v>#NUM!</v>
      </c>
      <c r="E33" s="44">
        <f t="shared" si="3"/>
        <v>0</v>
      </c>
      <c r="F33" s="45">
        <f>COUNTIF('U Data'!A$5:A$104,B33)</f>
        <v>0</v>
      </c>
      <c r="G33" s="46">
        <f>COUNTIF('U Data'!B$5:B$104,B33)</f>
        <v>0</v>
      </c>
      <c r="H33" s="45">
        <f t="shared" si="0"/>
        <v>0</v>
      </c>
      <c r="I33" s="46">
        <f t="shared" si="1"/>
        <v>0</v>
      </c>
      <c r="J33" s="1"/>
      <c r="K33" s="1"/>
    </row>
    <row r="34" spans="1:11" ht="12.75">
      <c r="A34" s="1">
        <v>33</v>
      </c>
      <c r="B34" s="44" t="e">
        <f>SMALL('U Data'!A$5:B$104,A34)</f>
        <v>#NUM!</v>
      </c>
      <c r="C34" s="44">
        <f t="shared" si="2"/>
        <v>92</v>
      </c>
      <c r="D34" t="e">
        <f t="shared" si="4"/>
        <v>#NUM!</v>
      </c>
      <c r="E34" s="44">
        <f t="shared" si="3"/>
        <v>0</v>
      </c>
      <c r="F34" s="45">
        <f>COUNTIF('U Data'!A$5:A$104,B34)</f>
        <v>0</v>
      </c>
      <c r="G34" s="46">
        <f>COUNTIF('U Data'!B$5:B$104,B34)</f>
        <v>0</v>
      </c>
      <c r="H34" s="45">
        <f t="shared" si="0"/>
        <v>0</v>
      </c>
      <c r="I34" s="46">
        <f t="shared" si="1"/>
        <v>0</v>
      </c>
      <c r="J34" s="1"/>
      <c r="K34" s="1"/>
    </row>
    <row r="35" spans="1:11" ht="12.75">
      <c r="A35" s="1">
        <v>34</v>
      </c>
      <c r="B35" s="44" t="e">
        <f>SMALL('U Data'!A$5:B$104,A35)</f>
        <v>#NUM!</v>
      </c>
      <c r="C35" s="44">
        <f>COUNTIF(B$2:B$101,B35)</f>
        <v>92</v>
      </c>
      <c r="D35" t="e">
        <f t="shared" si="4"/>
        <v>#NUM!</v>
      </c>
      <c r="E35" s="44">
        <f t="shared" si="3"/>
        <v>0</v>
      </c>
      <c r="F35" s="45">
        <f>COUNTIF('U Data'!A$5:A$104,B35)</f>
        <v>0</v>
      </c>
      <c r="G35" s="46">
        <f>COUNTIF('U Data'!B$5:B$104,B35)</f>
        <v>0</v>
      </c>
      <c r="H35" s="45">
        <f t="shared" si="0"/>
        <v>0</v>
      </c>
      <c r="I35" s="46">
        <f t="shared" si="1"/>
        <v>0</v>
      </c>
      <c r="J35" s="1"/>
      <c r="K35" s="1"/>
    </row>
    <row r="36" spans="1:11" ht="12.75">
      <c r="A36" s="1">
        <v>35</v>
      </c>
      <c r="B36" s="44" t="e">
        <f>SMALL('U Data'!A$5:B$104,A36)</f>
        <v>#NUM!</v>
      </c>
      <c r="C36" s="44">
        <f t="shared" si="2"/>
        <v>92</v>
      </c>
      <c r="D36" t="e">
        <f t="shared" si="4"/>
        <v>#NUM!</v>
      </c>
      <c r="E36" s="44">
        <f aca="true" t="shared" si="5" ref="E36:E63">IF(ISNUMBER(IF(D36=0,A36+(C36-1)/2,E35))=TRUE,IF(D36=0,A36+(C36-1)/2,E35),0)</f>
        <v>0</v>
      </c>
      <c r="F36" s="45">
        <f>COUNTIF('U Data'!A$5:A$104,B36)</f>
        <v>0</v>
      </c>
      <c r="G36" s="46">
        <f>COUNTIF('U Data'!B$5:B$104,B36)</f>
        <v>0</v>
      </c>
      <c r="H36" s="45">
        <f t="shared" si="0"/>
        <v>0</v>
      </c>
      <c r="I36" s="46">
        <f t="shared" si="1"/>
        <v>0</v>
      </c>
      <c r="J36" s="1"/>
      <c r="K36" s="1"/>
    </row>
    <row r="37" spans="1:11" ht="12.75">
      <c r="A37" s="1">
        <v>36</v>
      </c>
      <c r="B37" s="44" t="e">
        <f>SMALL('U Data'!A$5:B$104,A37)</f>
        <v>#NUM!</v>
      </c>
      <c r="C37" s="44">
        <f t="shared" si="2"/>
        <v>92</v>
      </c>
      <c r="D37" t="e">
        <f t="shared" si="4"/>
        <v>#NUM!</v>
      </c>
      <c r="E37" s="44">
        <f t="shared" si="5"/>
        <v>0</v>
      </c>
      <c r="F37" s="45">
        <f>COUNTIF('U Data'!A$5:A$104,B37)</f>
        <v>0</v>
      </c>
      <c r="G37" s="46">
        <f>COUNTIF('U Data'!B$5:B$104,B37)</f>
        <v>0</v>
      </c>
      <c r="H37" s="45">
        <f t="shared" si="0"/>
        <v>0</v>
      </c>
      <c r="I37" s="46">
        <f t="shared" si="1"/>
        <v>0</v>
      </c>
      <c r="J37" s="1"/>
      <c r="K37" s="1"/>
    </row>
    <row r="38" spans="1:11" ht="12.75">
      <c r="A38" s="1">
        <v>37</v>
      </c>
      <c r="B38" s="44" t="e">
        <f>SMALL('U Data'!A$5:B$104,A38)</f>
        <v>#NUM!</v>
      </c>
      <c r="C38" s="44">
        <f t="shared" si="2"/>
        <v>92</v>
      </c>
      <c r="D38" t="e">
        <f t="shared" si="4"/>
        <v>#NUM!</v>
      </c>
      <c r="E38" s="44">
        <f t="shared" si="5"/>
        <v>0</v>
      </c>
      <c r="F38" s="45">
        <f>COUNTIF('U Data'!A$5:A$104,B38)</f>
        <v>0</v>
      </c>
      <c r="G38" s="46">
        <f>COUNTIF('U Data'!B$5:B$104,B38)</f>
        <v>0</v>
      </c>
      <c r="H38" s="45">
        <f t="shared" si="0"/>
        <v>0</v>
      </c>
      <c r="I38" s="46">
        <f t="shared" si="1"/>
        <v>0</v>
      </c>
      <c r="J38" s="1"/>
      <c r="K38" s="1"/>
    </row>
    <row r="39" spans="1:11" ht="12.75">
      <c r="A39" s="1">
        <v>38</v>
      </c>
      <c r="B39" s="44" t="e">
        <f>SMALL('U Data'!A$5:B$104,A39)</f>
        <v>#NUM!</v>
      </c>
      <c r="C39" s="44">
        <f t="shared" si="2"/>
        <v>92</v>
      </c>
      <c r="D39" t="e">
        <f t="shared" si="4"/>
        <v>#NUM!</v>
      </c>
      <c r="E39" s="44">
        <f t="shared" si="5"/>
        <v>0</v>
      </c>
      <c r="F39" s="45">
        <f>COUNTIF('U Data'!A$5:A$104,B39)</f>
        <v>0</v>
      </c>
      <c r="G39" s="46">
        <f>COUNTIF('U Data'!B$5:B$104,B39)</f>
        <v>0</v>
      </c>
      <c r="H39" s="45">
        <f t="shared" si="0"/>
        <v>0</v>
      </c>
      <c r="I39" s="46">
        <f t="shared" si="1"/>
        <v>0</v>
      </c>
      <c r="J39" s="1"/>
      <c r="K39" s="1"/>
    </row>
    <row r="40" spans="1:11" ht="12.75">
      <c r="A40" s="1">
        <v>39</v>
      </c>
      <c r="B40" s="44" t="e">
        <f>SMALL('U Data'!A$5:B$104,A40)</f>
        <v>#NUM!</v>
      </c>
      <c r="C40" s="44">
        <f t="shared" si="2"/>
        <v>92</v>
      </c>
      <c r="D40" t="e">
        <f t="shared" si="4"/>
        <v>#NUM!</v>
      </c>
      <c r="E40" s="44">
        <f t="shared" si="5"/>
        <v>0</v>
      </c>
      <c r="F40" s="45">
        <f>COUNTIF('U Data'!A$5:A$104,B40)</f>
        <v>0</v>
      </c>
      <c r="G40" s="46">
        <f>COUNTIF('U Data'!B$5:B$104,B40)</f>
        <v>0</v>
      </c>
      <c r="H40" s="45">
        <f t="shared" si="0"/>
        <v>0</v>
      </c>
      <c r="I40" s="46">
        <f t="shared" si="1"/>
        <v>0</v>
      </c>
      <c r="J40" s="1"/>
      <c r="K40" s="1"/>
    </row>
    <row r="41" spans="1:11" ht="12.75">
      <c r="A41" s="1">
        <v>40</v>
      </c>
      <c r="B41" s="44" t="e">
        <f>SMALL('U Data'!A$5:B$104,A41)</f>
        <v>#NUM!</v>
      </c>
      <c r="C41" s="44">
        <f t="shared" si="2"/>
        <v>92</v>
      </c>
      <c r="D41" t="e">
        <f t="shared" si="4"/>
        <v>#NUM!</v>
      </c>
      <c r="E41" s="44">
        <f t="shared" si="5"/>
        <v>0</v>
      </c>
      <c r="F41" s="45">
        <f>COUNTIF('U Data'!A$5:A$104,B41)</f>
        <v>0</v>
      </c>
      <c r="G41" s="46">
        <f>COUNTIF('U Data'!B$5:B$104,B41)</f>
        <v>0</v>
      </c>
      <c r="H41" s="45">
        <f t="shared" si="0"/>
        <v>0</v>
      </c>
      <c r="I41" s="46">
        <f t="shared" si="1"/>
        <v>0</v>
      </c>
      <c r="J41" s="1"/>
      <c r="K41" s="1"/>
    </row>
    <row r="42" spans="1:9" ht="12.75">
      <c r="A42" s="1">
        <v>41</v>
      </c>
      <c r="B42" s="44" t="e">
        <f>SMALL('U Data'!A$5:B$104,A42)</f>
        <v>#NUM!</v>
      </c>
      <c r="C42" s="44">
        <f t="shared" si="2"/>
        <v>92</v>
      </c>
      <c r="D42" t="e">
        <f t="shared" si="4"/>
        <v>#NUM!</v>
      </c>
      <c r="E42" s="44">
        <f t="shared" si="5"/>
        <v>0</v>
      </c>
      <c r="F42" s="45">
        <f>COUNTIF('U Data'!A$5:A$104,B42)</f>
        <v>0</v>
      </c>
      <c r="G42" s="46">
        <f>COUNTIF('U Data'!B$5:B$104,B42)</f>
        <v>0</v>
      </c>
      <c r="H42" s="45">
        <f aca="true" t="shared" si="6" ref="H42:H101">E42*F42/C42</f>
        <v>0</v>
      </c>
      <c r="I42" s="46">
        <f aca="true" t="shared" si="7" ref="I42:I101">E42*G42/C42</f>
        <v>0</v>
      </c>
    </row>
    <row r="43" spans="1:9" ht="12.75">
      <c r="A43" s="1">
        <v>42</v>
      </c>
      <c r="B43" s="44" t="e">
        <f>SMALL('U Data'!A$5:B$104,A43)</f>
        <v>#NUM!</v>
      </c>
      <c r="C43" s="44">
        <f t="shared" si="2"/>
        <v>92</v>
      </c>
      <c r="D43" t="e">
        <f t="shared" si="4"/>
        <v>#NUM!</v>
      </c>
      <c r="E43" s="44">
        <f t="shared" si="5"/>
        <v>0</v>
      </c>
      <c r="F43" s="45">
        <f>COUNTIF('U Data'!A$5:A$104,B43)</f>
        <v>0</v>
      </c>
      <c r="G43" s="46">
        <f>COUNTIF('U Data'!B$5:B$104,B43)</f>
        <v>0</v>
      </c>
      <c r="H43" s="45">
        <f t="shared" si="6"/>
        <v>0</v>
      </c>
      <c r="I43" s="46">
        <f t="shared" si="7"/>
        <v>0</v>
      </c>
    </row>
    <row r="44" spans="1:9" ht="12.75">
      <c r="A44" s="1">
        <v>43</v>
      </c>
      <c r="B44" s="44" t="e">
        <f>SMALL('U Data'!A$5:B$104,A44)</f>
        <v>#NUM!</v>
      </c>
      <c r="C44" s="44">
        <f t="shared" si="2"/>
        <v>92</v>
      </c>
      <c r="D44" t="e">
        <f t="shared" si="4"/>
        <v>#NUM!</v>
      </c>
      <c r="E44" s="44">
        <f t="shared" si="5"/>
        <v>0</v>
      </c>
      <c r="F44" s="45">
        <f>COUNTIF('U Data'!A$5:A$104,B44)</f>
        <v>0</v>
      </c>
      <c r="G44" s="46">
        <f>COUNTIF('U Data'!B$5:B$104,B44)</f>
        <v>0</v>
      </c>
      <c r="H44" s="45">
        <f t="shared" si="6"/>
        <v>0</v>
      </c>
      <c r="I44" s="46">
        <f t="shared" si="7"/>
        <v>0</v>
      </c>
    </row>
    <row r="45" spans="1:9" ht="12.75">
      <c r="A45" s="1">
        <v>44</v>
      </c>
      <c r="B45" s="44" t="e">
        <f>SMALL('U Data'!A$5:B$104,A45)</f>
        <v>#NUM!</v>
      </c>
      <c r="C45" s="44">
        <f t="shared" si="2"/>
        <v>92</v>
      </c>
      <c r="D45" t="e">
        <f t="shared" si="4"/>
        <v>#NUM!</v>
      </c>
      <c r="E45" s="44">
        <f t="shared" si="5"/>
        <v>0</v>
      </c>
      <c r="F45" s="45">
        <f>COUNTIF('U Data'!A$5:A$104,B45)</f>
        <v>0</v>
      </c>
      <c r="G45" s="46">
        <f>COUNTIF('U Data'!B$5:B$104,B45)</f>
        <v>0</v>
      </c>
      <c r="H45" s="45">
        <f t="shared" si="6"/>
        <v>0</v>
      </c>
      <c r="I45" s="46">
        <f t="shared" si="7"/>
        <v>0</v>
      </c>
    </row>
    <row r="46" spans="1:9" ht="12.75">
      <c r="A46" s="1">
        <v>45</v>
      </c>
      <c r="B46" s="44" t="e">
        <f>SMALL('U Data'!A$5:B$104,A46)</f>
        <v>#NUM!</v>
      </c>
      <c r="C46" s="44">
        <f t="shared" si="2"/>
        <v>92</v>
      </c>
      <c r="D46" t="e">
        <f t="shared" si="4"/>
        <v>#NUM!</v>
      </c>
      <c r="E46" s="44">
        <f t="shared" si="5"/>
        <v>0</v>
      </c>
      <c r="F46" s="45">
        <f>COUNTIF('U Data'!A$5:A$104,B46)</f>
        <v>0</v>
      </c>
      <c r="G46" s="46">
        <f>COUNTIF('U Data'!B$5:B$104,B46)</f>
        <v>0</v>
      </c>
      <c r="H46" s="45">
        <f t="shared" si="6"/>
        <v>0</v>
      </c>
      <c r="I46" s="46">
        <f t="shared" si="7"/>
        <v>0</v>
      </c>
    </row>
    <row r="47" spans="1:9" ht="12.75">
      <c r="A47" s="1">
        <v>46</v>
      </c>
      <c r="B47" s="44" t="e">
        <f>SMALL('U Data'!A$5:B$104,A47)</f>
        <v>#NUM!</v>
      </c>
      <c r="C47" s="44">
        <f t="shared" si="2"/>
        <v>92</v>
      </c>
      <c r="D47" t="e">
        <f t="shared" si="4"/>
        <v>#NUM!</v>
      </c>
      <c r="E47" s="44">
        <f t="shared" si="5"/>
        <v>0</v>
      </c>
      <c r="F47" s="45">
        <f>COUNTIF('U Data'!A$5:A$104,B47)</f>
        <v>0</v>
      </c>
      <c r="G47" s="46">
        <f>COUNTIF('U Data'!B$5:B$104,B47)</f>
        <v>0</v>
      </c>
      <c r="H47" s="45">
        <f t="shared" si="6"/>
        <v>0</v>
      </c>
      <c r="I47" s="46">
        <f t="shared" si="7"/>
        <v>0</v>
      </c>
    </row>
    <row r="48" spans="1:9" ht="12.75">
      <c r="A48" s="1">
        <v>47</v>
      </c>
      <c r="B48" s="44" t="e">
        <f>SMALL('U Data'!A$5:B$104,A48)</f>
        <v>#NUM!</v>
      </c>
      <c r="C48" s="44">
        <f t="shared" si="2"/>
        <v>92</v>
      </c>
      <c r="D48" t="e">
        <f t="shared" si="4"/>
        <v>#NUM!</v>
      </c>
      <c r="E48" s="44">
        <f t="shared" si="5"/>
        <v>0</v>
      </c>
      <c r="F48" s="45">
        <f>COUNTIF('U Data'!A$5:A$104,B48)</f>
        <v>0</v>
      </c>
      <c r="G48" s="46">
        <f>COUNTIF('U Data'!B$5:B$104,B48)</f>
        <v>0</v>
      </c>
      <c r="H48" s="45">
        <f t="shared" si="6"/>
        <v>0</v>
      </c>
      <c r="I48" s="46">
        <f t="shared" si="7"/>
        <v>0</v>
      </c>
    </row>
    <row r="49" spans="1:9" ht="12.75">
      <c r="A49" s="1">
        <v>48</v>
      </c>
      <c r="B49" s="44" t="e">
        <f>SMALL('U Data'!A$5:B$104,A49)</f>
        <v>#NUM!</v>
      </c>
      <c r="C49" s="44">
        <f t="shared" si="2"/>
        <v>92</v>
      </c>
      <c r="D49" t="e">
        <f t="shared" si="4"/>
        <v>#NUM!</v>
      </c>
      <c r="E49" s="44">
        <f t="shared" si="5"/>
        <v>0</v>
      </c>
      <c r="F49" s="45">
        <f>COUNTIF('U Data'!A$5:A$104,B49)</f>
        <v>0</v>
      </c>
      <c r="G49" s="46">
        <f>COUNTIF('U Data'!B$5:B$104,B49)</f>
        <v>0</v>
      </c>
      <c r="H49" s="45">
        <f t="shared" si="6"/>
        <v>0</v>
      </c>
      <c r="I49" s="46">
        <f t="shared" si="7"/>
        <v>0</v>
      </c>
    </row>
    <row r="50" spans="1:9" ht="12.75">
      <c r="A50" s="1">
        <v>49</v>
      </c>
      <c r="B50" s="44" t="e">
        <f>SMALL('U Data'!A$5:B$104,A50)</f>
        <v>#NUM!</v>
      </c>
      <c r="C50" s="44">
        <f t="shared" si="2"/>
        <v>92</v>
      </c>
      <c r="D50" t="e">
        <f t="shared" si="4"/>
        <v>#NUM!</v>
      </c>
      <c r="E50" s="44">
        <f t="shared" si="5"/>
        <v>0</v>
      </c>
      <c r="F50" s="45">
        <f>COUNTIF('U Data'!A$5:A$104,B50)</f>
        <v>0</v>
      </c>
      <c r="G50" s="46">
        <f>COUNTIF('U Data'!B$5:B$104,B50)</f>
        <v>0</v>
      </c>
      <c r="H50" s="45">
        <f t="shared" si="6"/>
        <v>0</v>
      </c>
      <c r="I50" s="46">
        <f t="shared" si="7"/>
        <v>0</v>
      </c>
    </row>
    <row r="51" spans="1:9" ht="12.75">
      <c r="A51" s="1">
        <v>50</v>
      </c>
      <c r="B51" s="44" t="e">
        <f>SMALL('U Data'!A$5:B$104,A51)</f>
        <v>#NUM!</v>
      </c>
      <c r="C51" s="44">
        <f t="shared" si="2"/>
        <v>92</v>
      </c>
      <c r="D51" t="e">
        <f t="shared" si="4"/>
        <v>#NUM!</v>
      </c>
      <c r="E51" s="44">
        <f t="shared" si="5"/>
        <v>0</v>
      </c>
      <c r="F51" s="45">
        <f>COUNTIF('U Data'!A$5:A$104,B51)</f>
        <v>0</v>
      </c>
      <c r="G51" s="46">
        <f>COUNTIF('U Data'!B$5:B$104,B51)</f>
        <v>0</v>
      </c>
      <c r="H51" s="45">
        <f t="shared" si="6"/>
        <v>0</v>
      </c>
      <c r="I51" s="46">
        <f t="shared" si="7"/>
        <v>0</v>
      </c>
    </row>
    <row r="52" spans="1:9" ht="12.75">
      <c r="A52" s="1">
        <v>51</v>
      </c>
      <c r="B52" s="44" t="e">
        <f>SMALL('U Data'!A$5:B$104,A52)</f>
        <v>#NUM!</v>
      </c>
      <c r="C52" s="44">
        <f t="shared" si="2"/>
        <v>92</v>
      </c>
      <c r="D52" t="e">
        <f t="shared" si="4"/>
        <v>#NUM!</v>
      </c>
      <c r="E52" s="44">
        <f t="shared" si="5"/>
        <v>0</v>
      </c>
      <c r="F52" s="45">
        <f>COUNTIF('U Data'!A$5:A$104,B52)</f>
        <v>0</v>
      </c>
      <c r="G52" s="46">
        <f>COUNTIF('U Data'!B$5:B$104,B52)</f>
        <v>0</v>
      </c>
      <c r="H52" s="45">
        <f t="shared" si="6"/>
        <v>0</v>
      </c>
      <c r="I52" s="46">
        <f t="shared" si="7"/>
        <v>0</v>
      </c>
    </row>
    <row r="53" spans="1:9" ht="12.75">
      <c r="A53" s="1">
        <v>52</v>
      </c>
      <c r="B53" s="44" t="e">
        <f>SMALL('U Data'!A$5:B$104,A53)</f>
        <v>#NUM!</v>
      </c>
      <c r="C53" s="44">
        <f t="shared" si="2"/>
        <v>92</v>
      </c>
      <c r="D53" t="e">
        <f t="shared" si="4"/>
        <v>#NUM!</v>
      </c>
      <c r="E53" s="44">
        <f t="shared" si="5"/>
        <v>0</v>
      </c>
      <c r="F53" s="45">
        <f>COUNTIF('U Data'!A$5:A$104,B53)</f>
        <v>0</v>
      </c>
      <c r="G53" s="46">
        <f>COUNTIF('U Data'!B$5:B$104,B53)</f>
        <v>0</v>
      </c>
      <c r="H53" s="45">
        <f t="shared" si="6"/>
        <v>0</v>
      </c>
      <c r="I53" s="46">
        <f t="shared" si="7"/>
        <v>0</v>
      </c>
    </row>
    <row r="54" spans="1:9" ht="12.75">
      <c r="A54" s="1">
        <v>53</v>
      </c>
      <c r="B54" s="44" t="e">
        <f>SMALL('U Data'!A$5:B$104,A54)</f>
        <v>#NUM!</v>
      </c>
      <c r="C54" s="44">
        <f>COUNTIF(B$2:B$101,B54)</f>
        <v>92</v>
      </c>
      <c r="D54" t="e">
        <f t="shared" si="4"/>
        <v>#NUM!</v>
      </c>
      <c r="E54" s="44">
        <f t="shared" si="5"/>
        <v>0</v>
      </c>
      <c r="F54" s="45">
        <f>COUNTIF('U Data'!A$5:A$104,B54)</f>
        <v>0</v>
      </c>
      <c r="G54" s="46">
        <f>COUNTIF('U Data'!B$5:B$104,B54)</f>
        <v>0</v>
      </c>
      <c r="H54" s="45">
        <f t="shared" si="6"/>
        <v>0</v>
      </c>
      <c r="I54" s="46">
        <f t="shared" si="7"/>
        <v>0</v>
      </c>
    </row>
    <row r="55" spans="1:9" ht="12.75">
      <c r="A55" s="1">
        <v>54</v>
      </c>
      <c r="B55" s="44" t="e">
        <f>SMALL('U Data'!A$5:B$104,A55)</f>
        <v>#NUM!</v>
      </c>
      <c r="C55" s="44">
        <f t="shared" si="2"/>
        <v>92</v>
      </c>
      <c r="D55" t="e">
        <f t="shared" si="4"/>
        <v>#NUM!</v>
      </c>
      <c r="E55" s="44">
        <f t="shared" si="5"/>
        <v>0</v>
      </c>
      <c r="F55" s="45">
        <f>COUNTIF('U Data'!A$5:A$104,B55)</f>
        <v>0</v>
      </c>
      <c r="G55" s="46">
        <f>COUNTIF('U Data'!B$5:B$104,B55)</f>
        <v>0</v>
      </c>
      <c r="H55" s="45">
        <f t="shared" si="6"/>
        <v>0</v>
      </c>
      <c r="I55" s="46">
        <f t="shared" si="7"/>
        <v>0</v>
      </c>
    </row>
    <row r="56" spans="1:9" ht="12.75">
      <c r="A56" s="1">
        <v>55</v>
      </c>
      <c r="B56" s="44" t="e">
        <f>SMALL('U Data'!A$5:B$104,A56)</f>
        <v>#NUM!</v>
      </c>
      <c r="C56" s="44">
        <f t="shared" si="2"/>
        <v>92</v>
      </c>
      <c r="D56" t="e">
        <f t="shared" si="4"/>
        <v>#NUM!</v>
      </c>
      <c r="E56" s="44">
        <f t="shared" si="5"/>
        <v>0</v>
      </c>
      <c r="F56" s="45">
        <f>COUNTIF('U Data'!A$5:A$104,B56)</f>
        <v>0</v>
      </c>
      <c r="G56" s="46">
        <f>COUNTIF('U Data'!B$5:B$104,B56)</f>
        <v>0</v>
      </c>
      <c r="H56" s="45">
        <f t="shared" si="6"/>
        <v>0</v>
      </c>
      <c r="I56" s="46">
        <f t="shared" si="7"/>
        <v>0</v>
      </c>
    </row>
    <row r="57" spans="1:9" ht="12.75">
      <c r="A57" s="1">
        <v>56</v>
      </c>
      <c r="B57" s="44" t="e">
        <f>SMALL('U Data'!A$5:B$104,A57)</f>
        <v>#NUM!</v>
      </c>
      <c r="C57" s="44">
        <f t="shared" si="2"/>
        <v>92</v>
      </c>
      <c r="D57" t="e">
        <f t="shared" si="4"/>
        <v>#NUM!</v>
      </c>
      <c r="E57" s="44">
        <f t="shared" si="5"/>
        <v>0</v>
      </c>
      <c r="F57" s="45">
        <f>COUNTIF('U Data'!A$5:A$104,B57)</f>
        <v>0</v>
      </c>
      <c r="G57" s="46">
        <f>COUNTIF('U Data'!B$5:B$104,B57)</f>
        <v>0</v>
      </c>
      <c r="H57" s="45">
        <f t="shared" si="6"/>
        <v>0</v>
      </c>
      <c r="I57" s="46">
        <f t="shared" si="7"/>
        <v>0</v>
      </c>
    </row>
    <row r="58" spans="1:9" ht="12.75">
      <c r="A58" s="1">
        <v>57</v>
      </c>
      <c r="B58" s="44" t="e">
        <f>SMALL('U Data'!A$5:B$104,A58)</f>
        <v>#NUM!</v>
      </c>
      <c r="C58" s="44">
        <f t="shared" si="2"/>
        <v>92</v>
      </c>
      <c r="D58" t="e">
        <f t="shared" si="4"/>
        <v>#NUM!</v>
      </c>
      <c r="E58" s="44">
        <f t="shared" si="5"/>
        <v>0</v>
      </c>
      <c r="F58" s="45">
        <f>COUNTIF('U Data'!A$5:A$104,B58)</f>
        <v>0</v>
      </c>
      <c r="G58" s="46">
        <f>COUNTIF('U Data'!B$5:B$104,B58)</f>
        <v>0</v>
      </c>
      <c r="H58" s="45">
        <f t="shared" si="6"/>
        <v>0</v>
      </c>
      <c r="I58" s="46">
        <f t="shared" si="7"/>
        <v>0</v>
      </c>
    </row>
    <row r="59" spans="1:9" ht="12.75">
      <c r="A59" s="1">
        <v>58</v>
      </c>
      <c r="B59" s="44" t="e">
        <f>SMALL('U Data'!A$5:B$104,A59)</f>
        <v>#NUM!</v>
      </c>
      <c r="C59" s="44">
        <f t="shared" si="2"/>
        <v>92</v>
      </c>
      <c r="D59" t="e">
        <f t="shared" si="4"/>
        <v>#NUM!</v>
      </c>
      <c r="E59" s="44">
        <f t="shared" si="5"/>
        <v>0</v>
      </c>
      <c r="F59" s="45">
        <f>COUNTIF('U Data'!A$5:A$104,B59)</f>
        <v>0</v>
      </c>
      <c r="G59" s="46">
        <f>COUNTIF('U Data'!B$5:B$104,B59)</f>
        <v>0</v>
      </c>
      <c r="H59" s="45">
        <f t="shared" si="6"/>
        <v>0</v>
      </c>
      <c r="I59" s="46">
        <f t="shared" si="7"/>
        <v>0</v>
      </c>
    </row>
    <row r="60" spans="1:9" ht="12.75">
      <c r="A60" s="1">
        <v>59</v>
      </c>
      <c r="B60" s="44" t="e">
        <f>SMALL('U Data'!A$5:B$104,A60)</f>
        <v>#NUM!</v>
      </c>
      <c r="C60" s="44">
        <f t="shared" si="2"/>
        <v>92</v>
      </c>
      <c r="D60" t="e">
        <f t="shared" si="4"/>
        <v>#NUM!</v>
      </c>
      <c r="E60" s="44">
        <f t="shared" si="5"/>
        <v>0</v>
      </c>
      <c r="F60" s="45">
        <f>COUNTIF('U Data'!A$5:A$104,B60)</f>
        <v>0</v>
      </c>
      <c r="G60" s="46">
        <f>COUNTIF('U Data'!B$5:B$104,B60)</f>
        <v>0</v>
      </c>
      <c r="H60" s="45">
        <f t="shared" si="6"/>
        <v>0</v>
      </c>
      <c r="I60" s="46">
        <f t="shared" si="7"/>
        <v>0</v>
      </c>
    </row>
    <row r="61" spans="1:9" ht="12.75">
      <c r="A61" s="1">
        <v>60</v>
      </c>
      <c r="B61" s="44" t="e">
        <f>SMALL('U Data'!A$5:B$104,A61)</f>
        <v>#NUM!</v>
      </c>
      <c r="C61" s="44">
        <f t="shared" si="2"/>
        <v>92</v>
      </c>
      <c r="D61" t="e">
        <f t="shared" si="4"/>
        <v>#NUM!</v>
      </c>
      <c r="E61" s="44">
        <f t="shared" si="5"/>
        <v>0</v>
      </c>
      <c r="F61" s="45">
        <f>COUNTIF('U Data'!A$5:A$104,B61)</f>
        <v>0</v>
      </c>
      <c r="G61" s="46">
        <f>COUNTIF('U Data'!B$5:B$104,B61)</f>
        <v>0</v>
      </c>
      <c r="H61" s="45">
        <f t="shared" si="6"/>
        <v>0</v>
      </c>
      <c r="I61" s="46">
        <f t="shared" si="7"/>
        <v>0</v>
      </c>
    </row>
    <row r="62" spans="1:9" ht="12.75">
      <c r="A62" s="1">
        <v>61</v>
      </c>
      <c r="B62" s="44" t="e">
        <f>SMALL('U Data'!A$5:B$104,A62)</f>
        <v>#NUM!</v>
      </c>
      <c r="C62" s="44">
        <f t="shared" si="2"/>
        <v>92</v>
      </c>
      <c r="D62" t="e">
        <f t="shared" si="4"/>
        <v>#NUM!</v>
      </c>
      <c r="E62" s="44">
        <f t="shared" si="5"/>
        <v>0</v>
      </c>
      <c r="F62" s="45">
        <f>COUNTIF('U Data'!A$5:A$104,B62)</f>
        <v>0</v>
      </c>
      <c r="G62" s="46">
        <f>COUNTIF('U Data'!B$5:B$104,B62)</f>
        <v>0</v>
      </c>
      <c r="H62" s="45">
        <f t="shared" si="6"/>
        <v>0</v>
      </c>
      <c r="I62" s="46">
        <f t="shared" si="7"/>
        <v>0</v>
      </c>
    </row>
    <row r="63" spans="1:9" ht="12.75">
      <c r="A63" s="1">
        <v>62</v>
      </c>
      <c r="B63" s="44" t="e">
        <f>SMALL('U Data'!A$5:B$104,A63)</f>
        <v>#NUM!</v>
      </c>
      <c r="C63" s="44">
        <f t="shared" si="2"/>
        <v>92</v>
      </c>
      <c r="D63" t="e">
        <f t="shared" si="4"/>
        <v>#NUM!</v>
      </c>
      <c r="E63" s="44">
        <f t="shared" si="5"/>
        <v>0</v>
      </c>
      <c r="F63" s="45">
        <f>COUNTIF('U Data'!A$5:A$104,B63)</f>
        <v>0</v>
      </c>
      <c r="G63" s="46">
        <f>COUNTIF('U Data'!B$5:B$104,B63)</f>
        <v>0</v>
      </c>
      <c r="H63" s="45">
        <f t="shared" si="6"/>
        <v>0</v>
      </c>
      <c r="I63" s="46">
        <f t="shared" si="7"/>
        <v>0</v>
      </c>
    </row>
    <row r="64" spans="1:9" ht="12.75">
      <c r="A64" s="1">
        <v>63</v>
      </c>
      <c r="B64" s="44" t="e">
        <f>SMALL('U Data'!A$5:B$24,A64)</f>
        <v>#NUM!</v>
      </c>
      <c r="C64" s="44">
        <f t="shared" si="2"/>
        <v>92</v>
      </c>
      <c r="D64" t="e">
        <f t="shared" si="4"/>
        <v>#NUM!</v>
      </c>
      <c r="E64" s="44">
        <f aca="true" t="shared" si="8" ref="E64:E101">IF(ISNUMBER(IF(D64=0,A64+(C64-1)/2,E63))=TRUE,IF(D64=0,A64+(C64-1)/2,E63),0)</f>
        <v>0</v>
      </c>
      <c r="F64" s="45">
        <f>COUNTIF('U Data'!A$5:A$24,B64)</f>
        <v>0</v>
      </c>
      <c r="G64" s="46">
        <f>COUNTIF('U Data'!B$5:B$24,B64)</f>
        <v>0</v>
      </c>
      <c r="H64" s="45">
        <f t="shared" si="6"/>
        <v>0</v>
      </c>
      <c r="I64" s="46">
        <f t="shared" si="7"/>
        <v>0</v>
      </c>
    </row>
    <row r="65" spans="1:9" ht="12.75">
      <c r="A65" s="1">
        <v>64</v>
      </c>
      <c r="B65" s="44" t="e">
        <f>SMALL('U Data'!A$5:B$24,A65)</f>
        <v>#NUM!</v>
      </c>
      <c r="C65" s="44">
        <f t="shared" si="2"/>
        <v>92</v>
      </c>
      <c r="D65" t="e">
        <f t="shared" si="4"/>
        <v>#NUM!</v>
      </c>
      <c r="E65" s="44">
        <f t="shared" si="8"/>
        <v>0</v>
      </c>
      <c r="F65" s="45">
        <f>COUNTIF('U Data'!A$5:A$24,B65)</f>
        <v>0</v>
      </c>
      <c r="G65" s="46">
        <f>COUNTIF('U Data'!B$5:B$24,B65)</f>
        <v>0</v>
      </c>
      <c r="H65" s="45">
        <f t="shared" si="6"/>
        <v>0</v>
      </c>
      <c r="I65" s="46">
        <f t="shared" si="7"/>
        <v>0</v>
      </c>
    </row>
    <row r="66" spans="1:9" ht="12.75">
      <c r="A66" s="1">
        <v>65</v>
      </c>
      <c r="B66" s="44" t="e">
        <f>SMALL('U Data'!A$5:B$24,A66)</f>
        <v>#NUM!</v>
      </c>
      <c r="C66" s="44">
        <f t="shared" si="2"/>
        <v>92</v>
      </c>
      <c r="D66" t="e">
        <f t="shared" si="4"/>
        <v>#NUM!</v>
      </c>
      <c r="E66" s="44">
        <f t="shared" si="8"/>
        <v>0</v>
      </c>
      <c r="F66" s="45">
        <f>COUNTIF('U Data'!A$5:A$24,B66)</f>
        <v>0</v>
      </c>
      <c r="G66" s="46">
        <f>COUNTIF('U Data'!B$5:B$24,B66)</f>
        <v>0</v>
      </c>
      <c r="H66" s="45">
        <f t="shared" si="6"/>
        <v>0</v>
      </c>
      <c r="I66" s="46">
        <f t="shared" si="7"/>
        <v>0</v>
      </c>
    </row>
    <row r="67" spans="1:9" ht="12.75">
      <c r="A67" s="1">
        <v>66</v>
      </c>
      <c r="B67" s="44" t="e">
        <f>SMALL('U Data'!A$5:B$24,A67)</f>
        <v>#NUM!</v>
      </c>
      <c r="C67" s="44">
        <f t="shared" si="2"/>
        <v>92</v>
      </c>
      <c r="D67" t="e">
        <f t="shared" si="4"/>
        <v>#NUM!</v>
      </c>
      <c r="E67" s="44">
        <f t="shared" si="8"/>
        <v>0</v>
      </c>
      <c r="F67" s="45">
        <f>COUNTIF('U Data'!A$5:A$24,B67)</f>
        <v>0</v>
      </c>
      <c r="G67" s="46">
        <f>COUNTIF('U Data'!B$5:B$24,B67)</f>
        <v>0</v>
      </c>
      <c r="H67" s="45">
        <f t="shared" si="6"/>
        <v>0</v>
      </c>
      <c r="I67" s="46">
        <f t="shared" si="7"/>
        <v>0</v>
      </c>
    </row>
    <row r="68" spans="1:9" ht="12.75">
      <c r="A68" s="1">
        <v>67</v>
      </c>
      <c r="B68" s="44" t="e">
        <f>SMALL('U Data'!A$5:B$24,A68)</f>
        <v>#NUM!</v>
      </c>
      <c r="C68" s="44">
        <f aca="true" t="shared" si="9" ref="C68:C101">COUNTIF(B$2:B$101,B68)</f>
        <v>92</v>
      </c>
      <c r="D68" t="e">
        <f aca="true" t="shared" si="10" ref="D68:D101">IF(B67=B68,1,0)</f>
        <v>#NUM!</v>
      </c>
      <c r="E68" s="44">
        <f t="shared" si="8"/>
        <v>0</v>
      </c>
      <c r="F68" s="45">
        <f>COUNTIF('U Data'!A$5:A$24,B68)</f>
        <v>0</v>
      </c>
      <c r="G68" s="46">
        <f>COUNTIF('U Data'!B$5:B$24,B68)</f>
        <v>0</v>
      </c>
      <c r="H68" s="45">
        <f t="shared" si="6"/>
        <v>0</v>
      </c>
      <c r="I68" s="46">
        <f t="shared" si="7"/>
        <v>0</v>
      </c>
    </row>
    <row r="69" spans="1:9" ht="12.75">
      <c r="A69" s="1">
        <v>68</v>
      </c>
      <c r="B69" s="44" t="e">
        <f>SMALL('U Data'!A$5:B$24,A69)</f>
        <v>#NUM!</v>
      </c>
      <c r="C69" s="44">
        <f t="shared" si="9"/>
        <v>92</v>
      </c>
      <c r="D69" t="e">
        <f t="shared" si="10"/>
        <v>#NUM!</v>
      </c>
      <c r="E69" s="44">
        <f t="shared" si="8"/>
        <v>0</v>
      </c>
      <c r="F69" s="45">
        <f>COUNTIF('U Data'!A$5:A$24,B69)</f>
        <v>0</v>
      </c>
      <c r="G69" s="46">
        <f>COUNTIF('U Data'!B$5:B$24,B69)</f>
        <v>0</v>
      </c>
      <c r="H69" s="45">
        <f t="shared" si="6"/>
        <v>0</v>
      </c>
      <c r="I69" s="46">
        <f t="shared" si="7"/>
        <v>0</v>
      </c>
    </row>
    <row r="70" spans="1:9" ht="12.75">
      <c r="A70" s="1">
        <v>69</v>
      </c>
      <c r="B70" s="44" t="e">
        <f>SMALL('U Data'!A$5:B$24,A70)</f>
        <v>#NUM!</v>
      </c>
      <c r="C70" s="44">
        <f t="shared" si="9"/>
        <v>92</v>
      </c>
      <c r="D70" t="e">
        <f t="shared" si="10"/>
        <v>#NUM!</v>
      </c>
      <c r="E70" s="44">
        <f t="shared" si="8"/>
        <v>0</v>
      </c>
      <c r="F70" s="45">
        <f>COUNTIF('U Data'!A$5:A$24,B70)</f>
        <v>0</v>
      </c>
      <c r="G70" s="46">
        <f>COUNTIF('U Data'!B$5:B$24,B70)</f>
        <v>0</v>
      </c>
      <c r="H70" s="45">
        <f t="shared" si="6"/>
        <v>0</v>
      </c>
      <c r="I70" s="46">
        <f t="shared" si="7"/>
        <v>0</v>
      </c>
    </row>
    <row r="71" spans="1:9" ht="12.75">
      <c r="A71" s="1">
        <v>70</v>
      </c>
      <c r="B71" s="44" t="e">
        <f>SMALL('U Data'!A$5:B$24,A71)</f>
        <v>#NUM!</v>
      </c>
      <c r="C71" s="44">
        <f t="shared" si="9"/>
        <v>92</v>
      </c>
      <c r="D71" t="e">
        <f t="shared" si="10"/>
        <v>#NUM!</v>
      </c>
      <c r="E71" s="44">
        <f t="shared" si="8"/>
        <v>0</v>
      </c>
      <c r="F71" s="45">
        <f>COUNTIF('U Data'!A$5:A$24,B71)</f>
        <v>0</v>
      </c>
      <c r="G71" s="46">
        <f>COUNTIF('U Data'!B$5:B$24,B71)</f>
        <v>0</v>
      </c>
      <c r="H71" s="45">
        <f t="shared" si="6"/>
        <v>0</v>
      </c>
      <c r="I71" s="46">
        <f t="shared" si="7"/>
        <v>0</v>
      </c>
    </row>
    <row r="72" spans="1:9" ht="12.75">
      <c r="A72" s="1">
        <v>71</v>
      </c>
      <c r="B72" s="44" t="e">
        <f>SMALL('U Data'!A$5:B$24,A72)</f>
        <v>#NUM!</v>
      </c>
      <c r="C72" s="44">
        <f t="shared" si="9"/>
        <v>92</v>
      </c>
      <c r="D72" t="e">
        <f t="shared" si="10"/>
        <v>#NUM!</v>
      </c>
      <c r="E72" s="44">
        <f t="shared" si="8"/>
        <v>0</v>
      </c>
      <c r="F72" s="45">
        <f>COUNTIF('U Data'!A$5:A$24,B72)</f>
        <v>0</v>
      </c>
      <c r="G72" s="46">
        <f>COUNTIF('U Data'!B$5:B$24,B72)</f>
        <v>0</v>
      </c>
      <c r="H72" s="45">
        <f t="shared" si="6"/>
        <v>0</v>
      </c>
      <c r="I72" s="46">
        <f t="shared" si="7"/>
        <v>0</v>
      </c>
    </row>
    <row r="73" spans="1:9" ht="12.75">
      <c r="A73" s="1">
        <v>72</v>
      </c>
      <c r="B73" s="44" t="e">
        <f>SMALL('U Data'!A$5:B$24,A73)</f>
        <v>#NUM!</v>
      </c>
      <c r="C73" s="44">
        <f t="shared" si="9"/>
        <v>92</v>
      </c>
      <c r="D73" t="e">
        <f t="shared" si="10"/>
        <v>#NUM!</v>
      </c>
      <c r="E73" s="44">
        <f t="shared" si="8"/>
        <v>0</v>
      </c>
      <c r="F73" s="45">
        <f>COUNTIF('U Data'!A$5:A$24,B73)</f>
        <v>0</v>
      </c>
      <c r="G73" s="46">
        <f>COUNTIF('U Data'!B$5:B$24,B73)</f>
        <v>0</v>
      </c>
      <c r="H73" s="45">
        <f t="shared" si="6"/>
        <v>0</v>
      </c>
      <c r="I73" s="46">
        <f t="shared" si="7"/>
        <v>0</v>
      </c>
    </row>
    <row r="74" spans="1:9" ht="12.75">
      <c r="A74" s="1">
        <v>73</v>
      </c>
      <c r="B74" s="44" t="e">
        <f>SMALL('U Data'!A$5:B$24,A74)</f>
        <v>#NUM!</v>
      </c>
      <c r="C74" s="44">
        <f t="shared" si="9"/>
        <v>92</v>
      </c>
      <c r="D74" t="e">
        <f t="shared" si="10"/>
        <v>#NUM!</v>
      </c>
      <c r="E74" s="44">
        <f t="shared" si="8"/>
        <v>0</v>
      </c>
      <c r="F74" s="45">
        <f>COUNTIF('U Data'!A$5:A$24,B74)</f>
        <v>0</v>
      </c>
      <c r="G74" s="46">
        <f>COUNTIF('U Data'!B$5:B$24,B74)</f>
        <v>0</v>
      </c>
      <c r="H74" s="45">
        <f t="shared" si="6"/>
        <v>0</v>
      </c>
      <c r="I74" s="46">
        <f t="shared" si="7"/>
        <v>0</v>
      </c>
    </row>
    <row r="75" spans="1:9" ht="12.75">
      <c r="A75" s="1">
        <v>74</v>
      </c>
      <c r="B75" s="44" t="e">
        <f>SMALL('U Data'!A$5:B$24,A75)</f>
        <v>#NUM!</v>
      </c>
      <c r="C75" s="44">
        <f t="shared" si="9"/>
        <v>92</v>
      </c>
      <c r="D75" t="e">
        <f t="shared" si="10"/>
        <v>#NUM!</v>
      </c>
      <c r="E75" s="44">
        <f t="shared" si="8"/>
        <v>0</v>
      </c>
      <c r="F75" s="45">
        <f>COUNTIF('U Data'!A$5:A$24,B75)</f>
        <v>0</v>
      </c>
      <c r="G75" s="46">
        <f>COUNTIF('U Data'!B$5:B$24,B75)</f>
        <v>0</v>
      </c>
      <c r="H75" s="45">
        <f t="shared" si="6"/>
        <v>0</v>
      </c>
      <c r="I75" s="46">
        <f t="shared" si="7"/>
        <v>0</v>
      </c>
    </row>
    <row r="76" spans="1:9" ht="12.75">
      <c r="A76" s="1">
        <v>75</v>
      </c>
      <c r="B76" s="44" t="e">
        <f>SMALL('U Data'!A$5:B$24,A76)</f>
        <v>#NUM!</v>
      </c>
      <c r="C76" s="44">
        <f t="shared" si="9"/>
        <v>92</v>
      </c>
      <c r="D76" t="e">
        <f t="shared" si="10"/>
        <v>#NUM!</v>
      </c>
      <c r="E76" s="44">
        <f t="shared" si="8"/>
        <v>0</v>
      </c>
      <c r="F76" s="45">
        <f>COUNTIF('U Data'!A$5:A$24,B76)</f>
        <v>0</v>
      </c>
      <c r="G76" s="46">
        <f>COUNTIF('U Data'!B$5:B$24,B76)</f>
        <v>0</v>
      </c>
      <c r="H76" s="45">
        <f t="shared" si="6"/>
        <v>0</v>
      </c>
      <c r="I76" s="46">
        <f t="shared" si="7"/>
        <v>0</v>
      </c>
    </row>
    <row r="77" spans="1:9" ht="12.75">
      <c r="A77" s="1">
        <v>76</v>
      </c>
      <c r="B77" s="44" t="e">
        <f>SMALL('U Data'!A$5:B$24,A77)</f>
        <v>#NUM!</v>
      </c>
      <c r="C77" s="44">
        <f t="shared" si="9"/>
        <v>92</v>
      </c>
      <c r="D77" t="e">
        <f t="shared" si="10"/>
        <v>#NUM!</v>
      </c>
      <c r="E77" s="44">
        <f t="shared" si="8"/>
        <v>0</v>
      </c>
      <c r="F77" s="45">
        <f>COUNTIF('U Data'!A$5:A$24,B77)</f>
        <v>0</v>
      </c>
      <c r="G77" s="46">
        <f>COUNTIF('U Data'!B$5:B$24,B77)</f>
        <v>0</v>
      </c>
      <c r="H77" s="45">
        <f t="shared" si="6"/>
        <v>0</v>
      </c>
      <c r="I77" s="46">
        <f t="shared" si="7"/>
        <v>0</v>
      </c>
    </row>
    <row r="78" spans="1:9" ht="12.75">
      <c r="A78" s="1">
        <v>77</v>
      </c>
      <c r="B78" s="44" t="e">
        <f>SMALL('U Data'!A$5:B$24,A78)</f>
        <v>#NUM!</v>
      </c>
      <c r="C78" s="44">
        <f t="shared" si="9"/>
        <v>92</v>
      </c>
      <c r="D78" t="e">
        <f t="shared" si="10"/>
        <v>#NUM!</v>
      </c>
      <c r="E78" s="44">
        <f t="shared" si="8"/>
        <v>0</v>
      </c>
      <c r="F78" s="45">
        <f>COUNTIF('U Data'!A$5:A$24,B78)</f>
        <v>0</v>
      </c>
      <c r="G78" s="46">
        <f>COUNTIF('U Data'!B$5:B$24,B78)</f>
        <v>0</v>
      </c>
      <c r="H78" s="45">
        <f t="shared" si="6"/>
        <v>0</v>
      </c>
      <c r="I78" s="46">
        <f t="shared" si="7"/>
        <v>0</v>
      </c>
    </row>
    <row r="79" spans="1:9" ht="12.75">
      <c r="A79" s="1">
        <v>78</v>
      </c>
      <c r="B79" s="44" t="e">
        <f>SMALL('U Data'!A$5:B$24,A79)</f>
        <v>#NUM!</v>
      </c>
      <c r="C79" s="44">
        <f t="shared" si="9"/>
        <v>92</v>
      </c>
      <c r="D79" t="e">
        <f t="shared" si="10"/>
        <v>#NUM!</v>
      </c>
      <c r="E79" s="44">
        <f t="shared" si="8"/>
        <v>0</v>
      </c>
      <c r="F79" s="45">
        <f>COUNTIF('U Data'!A$5:A$24,B79)</f>
        <v>0</v>
      </c>
      <c r="G79" s="46">
        <f>COUNTIF('U Data'!B$5:B$24,B79)</f>
        <v>0</v>
      </c>
      <c r="H79" s="45">
        <f t="shared" si="6"/>
        <v>0</v>
      </c>
      <c r="I79" s="46">
        <f t="shared" si="7"/>
        <v>0</v>
      </c>
    </row>
    <row r="80" spans="1:9" ht="12.75">
      <c r="A80" s="1">
        <v>79</v>
      </c>
      <c r="B80" s="44" t="e">
        <f>SMALL('U Data'!A$5:B$24,A80)</f>
        <v>#NUM!</v>
      </c>
      <c r="C80" s="44">
        <f t="shared" si="9"/>
        <v>92</v>
      </c>
      <c r="D80" t="e">
        <f t="shared" si="10"/>
        <v>#NUM!</v>
      </c>
      <c r="E80" s="44">
        <f t="shared" si="8"/>
        <v>0</v>
      </c>
      <c r="F80" s="45">
        <f>COUNTIF('U Data'!A$5:A$24,B80)</f>
        <v>0</v>
      </c>
      <c r="G80" s="46">
        <f>COUNTIF('U Data'!B$5:B$24,B80)</f>
        <v>0</v>
      </c>
      <c r="H80" s="45">
        <f t="shared" si="6"/>
        <v>0</v>
      </c>
      <c r="I80" s="46">
        <f t="shared" si="7"/>
        <v>0</v>
      </c>
    </row>
    <row r="81" spans="1:9" ht="12.75">
      <c r="A81" s="1">
        <v>80</v>
      </c>
      <c r="B81" s="44" t="e">
        <f>SMALL('U Data'!A$5:B$24,A81)</f>
        <v>#NUM!</v>
      </c>
      <c r="C81" s="44">
        <f t="shared" si="9"/>
        <v>92</v>
      </c>
      <c r="D81" t="e">
        <f t="shared" si="10"/>
        <v>#NUM!</v>
      </c>
      <c r="E81" s="44">
        <f t="shared" si="8"/>
        <v>0</v>
      </c>
      <c r="F81" s="45">
        <f>COUNTIF('U Data'!A$5:A$24,B81)</f>
        <v>0</v>
      </c>
      <c r="G81" s="46">
        <f>COUNTIF('U Data'!B$5:B$24,B81)</f>
        <v>0</v>
      </c>
      <c r="H81" s="45">
        <f t="shared" si="6"/>
        <v>0</v>
      </c>
      <c r="I81" s="46">
        <f t="shared" si="7"/>
        <v>0</v>
      </c>
    </row>
    <row r="82" spans="1:9" ht="12.75">
      <c r="A82" s="1">
        <v>81</v>
      </c>
      <c r="B82" s="44" t="e">
        <f>SMALL('U Data'!A$5:B$24,A82)</f>
        <v>#NUM!</v>
      </c>
      <c r="C82" s="44">
        <f t="shared" si="9"/>
        <v>92</v>
      </c>
      <c r="D82" t="e">
        <f t="shared" si="10"/>
        <v>#NUM!</v>
      </c>
      <c r="E82" s="44">
        <f t="shared" si="8"/>
        <v>0</v>
      </c>
      <c r="F82" s="45">
        <f>COUNTIF('U Data'!A$5:A$24,B82)</f>
        <v>0</v>
      </c>
      <c r="G82" s="46">
        <f>COUNTIF('U Data'!B$5:B$24,B82)</f>
        <v>0</v>
      </c>
      <c r="H82" s="45">
        <f t="shared" si="6"/>
        <v>0</v>
      </c>
      <c r="I82" s="46">
        <f t="shared" si="7"/>
        <v>0</v>
      </c>
    </row>
    <row r="83" spans="1:9" ht="12.75">
      <c r="A83" s="1">
        <v>82</v>
      </c>
      <c r="B83" s="44" t="e">
        <f>SMALL('U Data'!A$5:B$24,A83)</f>
        <v>#NUM!</v>
      </c>
      <c r="C83" s="44">
        <f t="shared" si="9"/>
        <v>92</v>
      </c>
      <c r="D83" t="e">
        <f t="shared" si="10"/>
        <v>#NUM!</v>
      </c>
      <c r="E83" s="44">
        <f t="shared" si="8"/>
        <v>0</v>
      </c>
      <c r="F83" s="45">
        <f>COUNTIF('U Data'!A$5:A$24,B83)</f>
        <v>0</v>
      </c>
      <c r="G83" s="46">
        <f>COUNTIF('U Data'!B$5:B$24,B83)</f>
        <v>0</v>
      </c>
      <c r="H83" s="45">
        <f t="shared" si="6"/>
        <v>0</v>
      </c>
      <c r="I83" s="46">
        <f t="shared" si="7"/>
        <v>0</v>
      </c>
    </row>
    <row r="84" spans="1:9" ht="12.75">
      <c r="A84" s="1">
        <v>83</v>
      </c>
      <c r="B84" s="44" t="e">
        <f>SMALL('U Data'!A$5:B$24,A84)</f>
        <v>#NUM!</v>
      </c>
      <c r="C84" s="44">
        <f t="shared" si="9"/>
        <v>92</v>
      </c>
      <c r="D84" t="e">
        <f t="shared" si="10"/>
        <v>#NUM!</v>
      </c>
      <c r="E84" s="44">
        <f t="shared" si="8"/>
        <v>0</v>
      </c>
      <c r="F84" s="45">
        <f>COUNTIF('U Data'!A$5:A$24,B84)</f>
        <v>0</v>
      </c>
      <c r="G84" s="46">
        <f>COUNTIF('U Data'!B$5:B$24,B84)</f>
        <v>0</v>
      </c>
      <c r="H84" s="45">
        <f t="shared" si="6"/>
        <v>0</v>
      </c>
      <c r="I84" s="46">
        <f t="shared" si="7"/>
        <v>0</v>
      </c>
    </row>
    <row r="85" spans="1:9" ht="12.75">
      <c r="A85" s="1">
        <v>84</v>
      </c>
      <c r="B85" s="44" t="e">
        <f>SMALL('U Data'!A$5:B$24,A85)</f>
        <v>#NUM!</v>
      </c>
      <c r="C85" s="44">
        <f t="shared" si="9"/>
        <v>92</v>
      </c>
      <c r="D85" t="e">
        <f t="shared" si="10"/>
        <v>#NUM!</v>
      </c>
      <c r="E85" s="44">
        <f t="shared" si="8"/>
        <v>0</v>
      </c>
      <c r="F85" s="45">
        <f>COUNTIF('U Data'!A$5:A$24,B85)</f>
        <v>0</v>
      </c>
      <c r="G85" s="46">
        <f>COUNTIF('U Data'!B$5:B$24,B85)</f>
        <v>0</v>
      </c>
      <c r="H85" s="45">
        <f t="shared" si="6"/>
        <v>0</v>
      </c>
      <c r="I85" s="46">
        <f t="shared" si="7"/>
        <v>0</v>
      </c>
    </row>
    <row r="86" spans="1:9" ht="12.75">
      <c r="A86" s="1">
        <v>85</v>
      </c>
      <c r="B86" s="44" t="e">
        <f>SMALL('U Data'!A$5:B$24,A86)</f>
        <v>#NUM!</v>
      </c>
      <c r="C86" s="44">
        <f t="shared" si="9"/>
        <v>92</v>
      </c>
      <c r="D86" t="e">
        <f t="shared" si="10"/>
        <v>#NUM!</v>
      </c>
      <c r="E86" s="44">
        <f t="shared" si="8"/>
        <v>0</v>
      </c>
      <c r="F86" s="45">
        <f>COUNTIF('U Data'!A$5:A$24,B86)</f>
        <v>0</v>
      </c>
      <c r="G86" s="46">
        <f>COUNTIF('U Data'!B$5:B$24,B86)</f>
        <v>0</v>
      </c>
      <c r="H86" s="45">
        <f t="shared" si="6"/>
        <v>0</v>
      </c>
      <c r="I86" s="46">
        <f t="shared" si="7"/>
        <v>0</v>
      </c>
    </row>
    <row r="87" spans="1:9" ht="12.75">
      <c r="A87" s="1">
        <v>86</v>
      </c>
      <c r="B87" s="44" t="e">
        <f>SMALL('U Data'!A$5:B$24,A87)</f>
        <v>#NUM!</v>
      </c>
      <c r="C87" s="44">
        <f t="shared" si="9"/>
        <v>92</v>
      </c>
      <c r="D87" t="e">
        <f t="shared" si="10"/>
        <v>#NUM!</v>
      </c>
      <c r="E87" s="44">
        <f t="shared" si="8"/>
        <v>0</v>
      </c>
      <c r="F87" s="45">
        <f>COUNTIF('U Data'!A$5:A$24,B87)</f>
        <v>0</v>
      </c>
      <c r="G87" s="46">
        <f>COUNTIF('U Data'!B$5:B$24,B87)</f>
        <v>0</v>
      </c>
      <c r="H87" s="45">
        <f t="shared" si="6"/>
        <v>0</v>
      </c>
      <c r="I87" s="46">
        <f t="shared" si="7"/>
        <v>0</v>
      </c>
    </row>
    <row r="88" spans="1:9" ht="12.75">
      <c r="A88" s="1">
        <v>87</v>
      </c>
      <c r="B88" s="44" t="e">
        <f>SMALL('U Data'!A$5:B$24,A88)</f>
        <v>#NUM!</v>
      </c>
      <c r="C88" s="44">
        <f t="shared" si="9"/>
        <v>92</v>
      </c>
      <c r="D88" t="e">
        <f t="shared" si="10"/>
        <v>#NUM!</v>
      </c>
      <c r="E88" s="44">
        <f t="shared" si="8"/>
        <v>0</v>
      </c>
      <c r="F88" s="45">
        <f>COUNTIF('U Data'!A$5:A$24,B88)</f>
        <v>0</v>
      </c>
      <c r="G88" s="46">
        <f>COUNTIF('U Data'!B$5:B$24,B88)</f>
        <v>0</v>
      </c>
      <c r="H88" s="45">
        <f t="shared" si="6"/>
        <v>0</v>
      </c>
      <c r="I88" s="46">
        <f t="shared" si="7"/>
        <v>0</v>
      </c>
    </row>
    <row r="89" spans="1:9" ht="12.75">
      <c r="A89" s="1">
        <v>88</v>
      </c>
      <c r="B89" s="44" t="e">
        <f>SMALL('U Data'!A$5:B$24,A89)</f>
        <v>#NUM!</v>
      </c>
      <c r="C89" s="44">
        <f t="shared" si="9"/>
        <v>92</v>
      </c>
      <c r="D89" t="e">
        <f t="shared" si="10"/>
        <v>#NUM!</v>
      </c>
      <c r="E89" s="44">
        <f t="shared" si="8"/>
        <v>0</v>
      </c>
      <c r="F89" s="45">
        <f>COUNTIF('U Data'!A$5:A$24,B89)</f>
        <v>0</v>
      </c>
      <c r="G89" s="46">
        <f>COUNTIF('U Data'!B$5:B$24,B89)</f>
        <v>0</v>
      </c>
      <c r="H89" s="45">
        <f t="shared" si="6"/>
        <v>0</v>
      </c>
      <c r="I89" s="46">
        <f t="shared" si="7"/>
        <v>0</v>
      </c>
    </row>
    <row r="90" spans="1:9" ht="12.75">
      <c r="A90" s="1">
        <v>89</v>
      </c>
      <c r="B90" s="44" t="e">
        <f>SMALL('U Data'!A$5:B$24,A90)</f>
        <v>#NUM!</v>
      </c>
      <c r="C90" s="44">
        <f t="shared" si="9"/>
        <v>92</v>
      </c>
      <c r="D90" t="e">
        <f t="shared" si="10"/>
        <v>#NUM!</v>
      </c>
      <c r="E90" s="44">
        <f t="shared" si="8"/>
        <v>0</v>
      </c>
      <c r="F90" s="45">
        <f>COUNTIF('U Data'!A$5:A$24,B90)</f>
        <v>0</v>
      </c>
      <c r="G90" s="46">
        <f>COUNTIF('U Data'!B$5:B$24,B90)</f>
        <v>0</v>
      </c>
      <c r="H90" s="45">
        <f t="shared" si="6"/>
        <v>0</v>
      </c>
      <c r="I90" s="46">
        <f t="shared" si="7"/>
        <v>0</v>
      </c>
    </row>
    <row r="91" spans="1:9" ht="12.75">
      <c r="A91" s="1">
        <v>90</v>
      </c>
      <c r="B91" s="44" t="e">
        <f>SMALL('U Data'!A$5:B$24,A91)</f>
        <v>#NUM!</v>
      </c>
      <c r="C91" s="44">
        <f t="shared" si="9"/>
        <v>92</v>
      </c>
      <c r="D91" t="e">
        <f t="shared" si="10"/>
        <v>#NUM!</v>
      </c>
      <c r="E91" s="44">
        <f t="shared" si="8"/>
        <v>0</v>
      </c>
      <c r="F91" s="45">
        <f>COUNTIF('U Data'!A$5:A$24,B91)</f>
        <v>0</v>
      </c>
      <c r="G91" s="46">
        <f>COUNTIF('U Data'!B$5:B$24,B91)</f>
        <v>0</v>
      </c>
      <c r="H91" s="45">
        <f t="shared" si="6"/>
        <v>0</v>
      </c>
      <c r="I91" s="46">
        <f t="shared" si="7"/>
        <v>0</v>
      </c>
    </row>
    <row r="92" spans="1:9" ht="12.75">
      <c r="A92" s="1">
        <v>91</v>
      </c>
      <c r="B92" s="44" t="e">
        <f>SMALL('U Data'!A$5:B$24,A92)</f>
        <v>#NUM!</v>
      </c>
      <c r="C92" s="44">
        <f t="shared" si="9"/>
        <v>92</v>
      </c>
      <c r="D92" t="e">
        <f t="shared" si="10"/>
        <v>#NUM!</v>
      </c>
      <c r="E92" s="44">
        <f t="shared" si="8"/>
        <v>0</v>
      </c>
      <c r="F92" s="45">
        <f>COUNTIF('U Data'!A$5:A$24,B92)</f>
        <v>0</v>
      </c>
      <c r="G92" s="46">
        <f>COUNTIF('U Data'!B$5:B$24,B92)</f>
        <v>0</v>
      </c>
      <c r="H92" s="45">
        <f t="shared" si="6"/>
        <v>0</v>
      </c>
      <c r="I92" s="46">
        <f t="shared" si="7"/>
        <v>0</v>
      </c>
    </row>
    <row r="93" spans="1:9" ht="12.75">
      <c r="A93" s="1">
        <v>92</v>
      </c>
      <c r="B93" s="44" t="e">
        <f>SMALL('U Data'!A$5:B$24,A93)</f>
        <v>#NUM!</v>
      </c>
      <c r="C93" s="44">
        <f t="shared" si="9"/>
        <v>92</v>
      </c>
      <c r="D93" t="e">
        <f t="shared" si="10"/>
        <v>#NUM!</v>
      </c>
      <c r="E93" s="44">
        <f t="shared" si="8"/>
        <v>0</v>
      </c>
      <c r="F93" s="45">
        <f>COUNTIF('U Data'!A$5:A$24,B93)</f>
        <v>0</v>
      </c>
      <c r="G93" s="46">
        <f>COUNTIF('U Data'!B$5:B$24,B93)</f>
        <v>0</v>
      </c>
      <c r="H93" s="45">
        <f t="shared" si="6"/>
        <v>0</v>
      </c>
      <c r="I93" s="46">
        <f t="shared" si="7"/>
        <v>0</v>
      </c>
    </row>
    <row r="94" spans="1:9" ht="12.75">
      <c r="A94" s="1">
        <v>93</v>
      </c>
      <c r="B94" s="44" t="e">
        <f>SMALL('U Data'!A$5:B$24,A94)</f>
        <v>#NUM!</v>
      </c>
      <c r="C94" s="44">
        <f t="shared" si="9"/>
        <v>92</v>
      </c>
      <c r="D94" t="e">
        <f t="shared" si="10"/>
        <v>#NUM!</v>
      </c>
      <c r="E94" s="44">
        <f t="shared" si="8"/>
        <v>0</v>
      </c>
      <c r="F94" s="45">
        <f>COUNTIF('U Data'!A$5:A$24,B94)</f>
        <v>0</v>
      </c>
      <c r="G94" s="46">
        <f>COUNTIF('U Data'!B$5:B$24,B94)</f>
        <v>0</v>
      </c>
      <c r="H94" s="45">
        <f t="shared" si="6"/>
        <v>0</v>
      </c>
      <c r="I94" s="46">
        <f t="shared" si="7"/>
        <v>0</v>
      </c>
    </row>
    <row r="95" spans="1:9" ht="12.75">
      <c r="A95" s="1">
        <v>94</v>
      </c>
      <c r="B95" s="44" t="e">
        <f>SMALL('U Data'!A$5:B$24,A95)</f>
        <v>#NUM!</v>
      </c>
      <c r="C95" s="44">
        <f t="shared" si="9"/>
        <v>92</v>
      </c>
      <c r="D95" t="e">
        <f t="shared" si="10"/>
        <v>#NUM!</v>
      </c>
      <c r="E95" s="44">
        <f t="shared" si="8"/>
        <v>0</v>
      </c>
      <c r="F95" s="45">
        <f>COUNTIF('U Data'!A$5:A$24,B95)</f>
        <v>0</v>
      </c>
      <c r="G95" s="46">
        <f>COUNTIF('U Data'!B$5:B$24,B95)</f>
        <v>0</v>
      </c>
      <c r="H95" s="45">
        <f t="shared" si="6"/>
        <v>0</v>
      </c>
      <c r="I95" s="46">
        <f t="shared" si="7"/>
        <v>0</v>
      </c>
    </row>
    <row r="96" spans="1:9" ht="12.75">
      <c r="A96" s="1">
        <v>95</v>
      </c>
      <c r="B96" s="44" t="e">
        <f>SMALL('U Data'!A$5:B$24,A96)</f>
        <v>#NUM!</v>
      </c>
      <c r="C96" s="44">
        <f t="shared" si="9"/>
        <v>92</v>
      </c>
      <c r="D96" t="e">
        <f t="shared" si="10"/>
        <v>#NUM!</v>
      </c>
      <c r="E96" s="44">
        <f t="shared" si="8"/>
        <v>0</v>
      </c>
      <c r="F96" s="45">
        <f>COUNTIF('U Data'!A$5:A$24,B96)</f>
        <v>0</v>
      </c>
      <c r="G96" s="46">
        <f>COUNTIF('U Data'!B$5:B$24,B96)</f>
        <v>0</v>
      </c>
      <c r="H96" s="45">
        <f t="shared" si="6"/>
        <v>0</v>
      </c>
      <c r="I96" s="46">
        <f t="shared" si="7"/>
        <v>0</v>
      </c>
    </row>
    <row r="97" spans="1:9" ht="12.75">
      <c r="A97" s="1">
        <v>96</v>
      </c>
      <c r="B97" s="44" t="e">
        <f>SMALL('U Data'!A$5:B$24,A97)</f>
        <v>#NUM!</v>
      </c>
      <c r="C97" s="44">
        <f t="shared" si="9"/>
        <v>92</v>
      </c>
      <c r="D97" t="e">
        <f t="shared" si="10"/>
        <v>#NUM!</v>
      </c>
      <c r="E97" s="44">
        <f t="shared" si="8"/>
        <v>0</v>
      </c>
      <c r="F97" s="45">
        <f>COUNTIF('U Data'!A$5:A$24,B97)</f>
        <v>0</v>
      </c>
      <c r="G97" s="46">
        <f>COUNTIF('U Data'!B$5:B$24,B97)</f>
        <v>0</v>
      </c>
      <c r="H97" s="45">
        <f t="shared" si="6"/>
        <v>0</v>
      </c>
      <c r="I97" s="46">
        <f t="shared" si="7"/>
        <v>0</v>
      </c>
    </row>
    <row r="98" spans="1:9" ht="12.75">
      <c r="A98" s="1">
        <v>97</v>
      </c>
      <c r="B98" s="44" t="e">
        <f>SMALL('U Data'!A$5:B$24,A98)</f>
        <v>#NUM!</v>
      </c>
      <c r="C98" s="44">
        <f t="shared" si="9"/>
        <v>92</v>
      </c>
      <c r="D98" t="e">
        <f t="shared" si="10"/>
        <v>#NUM!</v>
      </c>
      <c r="E98" s="44">
        <f t="shared" si="8"/>
        <v>0</v>
      </c>
      <c r="F98" s="45">
        <f>COUNTIF('U Data'!A$5:A$24,B98)</f>
        <v>0</v>
      </c>
      <c r="G98" s="46">
        <f>COUNTIF('U Data'!B$5:B$24,B98)</f>
        <v>0</v>
      </c>
      <c r="H98" s="45">
        <f t="shared" si="6"/>
        <v>0</v>
      </c>
      <c r="I98" s="46">
        <f t="shared" si="7"/>
        <v>0</v>
      </c>
    </row>
    <row r="99" spans="1:9" ht="12.75">
      <c r="A99" s="1">
        <v>98</v>
      </c>
      <c r="B99" s="44" t="e">
        <f>SMALL('U Data'!A$5:B$24,A99)</f>
        <v>#NUM!</v>
      </c>
      <c r="C99" s="44">
        <f t="shared" si="9"/>
        <v>92</v>
      </c>
      <c r="D99" t="e">
        <f t="shared" si="10"/>
        <v>#NUM!</v>
      </c>
      <c r="E99" s="44">
        <f t="shared" si="8"/>
        <v>0</v>
      </c>
      <c r="F99" s="45">
        <f>COUNTIF('U Data'!A$5:A$24,B99)</f>
        <v>0</v>
      </c>
      <c r="G99" s="46">
        <f>COUNTIF('U Data'!B$5:B$24,B99)</f>
        <v>0</v>
      </c>
      <c r="H99" s="45">
        <f t="shared" si="6"/>
        <v>0</v>
      </c>
      <c r="I99" s="46">
        <f t="shared" si="7"/>
        <v>0</v>
      </c>
    </row>
    <row r="100" spans="1:9" ht="12.75">
      <c r="A100" s="1">
        <v>99</v>
      </c>
      <c r="B100" s="44" t="e">
        <f>SMALL('U Data'!A$5:B$24,A100)</f>
        <v>#NUM!</v>
      </c>
      <c r="C100" s="44">
        <f t="shared" si="9"/>
        <v>92</v>
      </c>
      <c r="D100" t="e">
        <f t="shared" si="10"/>
        <v>#NUM!</v>
      </c>
      <c r="E100" s="44">
        <f t="shared" si="8"/>
        <v>0</v>
      </c>
      <c r="F100" s="45">
        <f>COUNTIF('U Data'!A$5:A$24,B100)</f>
        <v>0</v>
      </c>
      <c r="G100" s="46">
        <f>COUNTIF('U Data'!B$5:B$24,B100)</f>
        <v>0</v>
      </c>
      <c r="H100" s="45">
        <f t="shared" si="6"/>
        <v>0</v>
      </c>
      <c r="I100" s="46">
        <f t="shared" si="7"/>
        <v>0</v>
      </c>
    </row>
    <row r="101" spans="1:9" ht="12.75">
      <c r="A101" s="1">
        <v>100</v>
      </c>
      <c r="B101" s="44" t="e">
        <f>SMALL('U Data'!A$5:B$24,A101)</f>
        <v>#NUM!</v>
      </c>
      <c r="C101" s="44">
        <f t="shared" si="9"/>
        <v>92</v>
      </c>
      <c r="D101" t="e">
        <f t="shared" si="10"/>
        <v>#NUM!</v>
      </c>
      <c r="E101" s="44">
        <f t="shared" si="8"/>
        <v>0</v>
      </c>
      <c r="F101" s="45">
        <f>COUNTIF('U Data'!A$5:A$24,B101)</f>
        <v>0</v>
      </c>
      <c r="G101" s="46">
        <f>COUNTIF('U Data'!B$5:B$24,B101)</f>
        <v>0</v>
      </c>
      <c r="H101" s="45">
        <f t="shared" si="6"/>
        <v>0</v>
      </c>
      <c r="I101" s="46">
        <f t="shared" si="7"/>
        <v>0</v>
      </c>
    </row>
  </sheetData>
  <mergeCells count="9">
    <mergeCell ref="J19:K19"/>
    <mergeCell ref="J18:K18"/>
    <mergeCell ref="J14:K14"/>
    <mergeCell ref="J15:K15"/>
    <mergeCell ref="J1:K1"/>
    <mergeCell ref="J5:K5"/>
    <mergeCell ref="J9:K9"/>
    <mergeCell ref="J13:K13"/>
    <mergeCell ref="J12:K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9"/>
  <sheetViews>
    <sheetView workbookViewId="0" topLeftCell="L1">
      <selection activeCell="AC9" sqref="AC9"/>
    </sheetView>
  </sheetViews>
  <sheetFormatPr defaultColWidth="9.140625" defaultRowHeight="12.75"/>
  <cols>
    <col min="1" max="1" width="4.8515625" style="5" customWidth="1"/>
    <col min="2" max="2" width="3.7109375" style="5" customWidth="1"/>
    <col min="3" max="3" width="7.8515625" style="5" customWidth="1"/>
    <col min="4" max="4" width="6.7109375" style="5" customWidth="1"/>
    <col min="5" max="5" width="6.421875" style="1" customWidth="1"/>
    <col min="6" max="6" width="6.421875" style="5" customWidth="1"/>
    <col min="7" max="16" width="3.00390625" style="5" customWidth="1"/>
    <col min="17" max="26" width="4.28125" style="5" customWidth="1"/>
    <col min="27" max="27" width="6.28125" style="5" customWidth="1"/>
    <col min="28" max="28" width="5.7109375" style="5" customWidth="1"/>
    <col min="29" max="29" width="4.8515625" style="5" customWidth="1"/>
    <col min="30" max="30" width="5.00390625" style="5" customWidth="1"/>
    <col min="31" max="33" width="5.421875" style="5" customWidth="1"/>
    <col min="34" max="34" width="6.8515625" style="5" customWidth="1"/>
    <col min="35" max="35" width="5.7109375" style="5" customWidth="1"/>
    <col min="36" max="36" width="5.28125" style="5" customWidth="1"/>
    <col min="37" max="37" width="5.8515625" style="5" customWidth="1"/>
    <col min="38" max="16384" width="9.140625" style="5" customWidth="1"/>
  </cols>
  <sheetData>
    <row r="1" spans="28:38" ht="22.5" customHeight="1" thickBot="1">
      <c r="AB1" s="142">
        <v>1</v>
      </c>
      <c r="AC1" s="143">
        <v>2</v>
      </c>
      <c r="AD1" s="144">
        <v>3</v>
      </c>
      <c r="AE1" s="143">
        <v>4</v>
      </c>
      <c r="AF1" s="144">
        <v>5</v>
      </c>
      <c r="AG1" s="143">
        <v>6</v>
      </c>
      <c r="AH1" s="144">
        <v>7</v>
      </c>
      <c r="AI1" s="143">
        <v>8</v>
      </c>
      <c r="AJ1" s="144">
        <v>9</v>
      </c>
      <c r="AK1" s="145">
        <v>10</v>
      </c>
      <c r="AL1" s="150" t="s">
        <v>81</v>
      </c>
    </row>
    <row r="2" spans="27:37" ht="24" customHeight="1" thickBot="1">
      <c r="AA2" s="147" t="s">
        <v>78</v>
      </c>
      <c r="AB2" s="138">
        <f aca="true" t="shared" si="0" ref="AB2:AK2">SUM(Q6:Q105)</f>
        <v>10</v>
      </c>
      <c r="AC2" s="139">
        <f t="shared" si="0"/>
        <v>26</v>
      </c>
      <c r="AD2" s="140">
        <f t="shared" si="0"/>
        <v>0</v>
      </c>
      <c r="AE2" s="139">
        <f t="shared" si="0"/>
        <v>0</v>
      </c>
      <c r="AF2" s="140">
        <f t="shared" si="0"/>
        <v>0</v>
      </c>
      <c r="AG2" s="139">
        <f t="shared" si="0"/>
        <v>0</v>
      </c>
      <c r="AH2" s="140">
        <f t="shared" si="0"/>
        <v>0</v>
      </c>
      <c r="AI2" s="139">
        <f t="shared" si="0"/>
        <v>0</v>
      </c>
      <c r="AJ2" s="140">
        <f t="shared" si="0"/>
        <v>0</v>
      </c>
      <c r="AK2" s="141">
        <f t="shared" si="0"/>
        <v>0</v>
      </c>
    </row>
    <row r="3" spans="27:38" ht="22.5" customHeight="1" thickBot="1">
      <c r="AA3" s="148" t="s">
        <v>80</v>
      </c>
      <c r="AB3" s="134">
        <f>COUNT('H Data'!A4:A103)</f>
        <v>4</v>
      </c>
      <c r="AC3" s="135">
        <f>COUNT('H Data'!B4:B103)</f>
        <v>4</v>
      </c>
      <c r="AD3" s="136">
        <f>COUNT('H Data'!C4:C103)</f>
        <v>0</v>
      </c>
      <c r="AE3" s="135">
        <f>COUNT('H Data'!D4:D103)</f>
        <v>0</v>
      </c>
      <c r="AF3" s="136">
        <f>COUNT('H Data'!E4:E103)</f>
        <v>0</v>
      </c>
      <c r="AG3" s="135">
        <f>COUNT('H Data'!F4:F103)</f>
        <v>0</v>
      </c>
      <c r="AH3" s="136">
        <f>COUNT('H Data'!G4:G103)</f>
        <v>0</v>
      </c>
      <c r="AI3" s="135">
        <f>COUNT('H Data'!H4:H103)</f>
        <v>0</v>
      </c>
      <c r="AJ3" s="136">
        <f>COUNT('H Data'!I4:I103)</f>
        <v>0</v>
      </c>
      <c r="AK3" s="137">
        <f>COUNT('H Data'!J4:J103)</f>
        <v>0</v>
      </c>
      <c r="AL3" s="150">
        <f>SUM(AB3:AK3)</f>
        <v>8</v>
      </c>
    </row>
    <row r="4" spans="27:38" ht="19.5" customHeight="1" thickBot="1">
      <c r="AA4" s="149" t="s">
        <v>79</v>
      </c>
      <c r="AB4" s="134">
        <f aca="true" t="shared" si="1" ref="AB4:AH4">IF(AB3=0,0,AB2^2/AB3)</f>
        <v>25</v>
      </c>
      <c r="AC4" s="135">
        <f t="shared" si="1"/>
        <v>169</v>
      </c>
      <c r="AD4" s="136">
        <f t="shared" si="1"/>
        <v>0</v>
      </c>
      <c r="AE4" s="135">
        <f t="shared" si="1"/>
        <v>0</v>
      </c>
      <c r="AF4" s="136">
        <f t="shared" si="1"/>
        <v>0</v>
      </c>
      <c r="AG4" s="135">
        <f t="shared" si="1"/>
        <v>0</v>
      </c>
      <c r="AH4" s="136">
        <f t="shared" si="1"/>
        <v>0</v>
      </c>
      <c r="AI4" s="135">
        <f>IF(AI3=0,"",AI2^2/AI3)</f>
      </c>
      <c r="AJ4" s="136">
        <f>IF(AJ3=0,0,AJ2^2/AJ3)</f>
        <v>0</v>
      </c>
      <c r="AK4" s="137">
        <f>IF(AK3=0,0,AK2^2/AK3)</f>
        <v>0</v>
      </c>
      <c r="AL4" s="150">
        <f>SUM(AB4:AK4)</f>
        <v>194</v>
      </c>
    </row>
    <row r="5" spans="2:34" ht="40.5" customHeight="1" thickBot="1">
      <c r="B5" s="1" t="s">
        <v>8</v>
      </c>
      <c r="C5" s="8" t="s">
        <v>50</v>
      </c>
      <c r="D5" s="8" t="s">
        <v>51</v>
      </c>
      <c r="E5" s="76" t="s">
        <v>52</v>
      </c>
      <c r="F5" s="8" t="s">
        <v>67</v>
      </c>
      <c r="G5" s="112" t="s">
        <v>57</v>
      </c>
      <c r="H5" s="113" t="s">
        <v>58</v>
      </c>
      <c r="I5" s="114" t="s">
        <v>59</v>
      </c>
      <c r="J5" s="113" t="s">
        <v>60</v>
      </c>
      <c r="K5" s="114" t="s">
        <v>61</v>
      </c>
      <c r="L5" s="113" t="s">
        <v>62</v>
      </c>
      <c r="M5" s="114" t="s">
        <v>63</v>
      </c>
      <c r="N5" s="113" t="s">
        <v>64</v>
      </c>
      <c r="O5" s="114" t="s">
        <v>65</v>
      </c>
      <c r="P5" s="115" t="s">
        <v>66</v>
      </c>
      <c r="Q5" s="100" t="s">
        <v>68</v>
      </c>
      <c r="R5" s="101" t="s">
        <v>69</v>
      </c>
      <c r="S5" s="102" t="s">
        <v>70</v>
      </c>
      <c r="T5" s="101" t="s">
        <v>71</v>
      </c>
      <c r="U5" s="102" t="s">
        <v>72</v>
      </c>
      <c r="V5" s="101" t="s">
        <v>73</v>
      </c>
      <c r="W5" s="102" t="s">
        <v>74</v>
      </c>
      <c r="X5" s="101" t="s">
        <v>75</v>
      </c>
      <c r="Y5" s="102" t="s">
        <v>76</v>
      </c>
      <c r="Z5" s="103" t="s">
        <v>77</v>
      </c>
      <c r="AA5" s="305" t="s">
        <v>82</v>
      </c>
      <c r="AB5" s="306"/>
      <c r="AC5" s="304">
        <f>12/(AL3^2+AL3)*AL4-3*(AL3+1)</f>
        <v>5.333333333333329</v>
      </c>
      <c r="AD5" s="304"/>
      <c r="AE5" s="164"/>
      <c r="AF5" s="304" t="s">
        <v>93</v>
      </c>
      <c r="AG5" s="304"/>
      <c r="AH5" s="166">
        <f>CHIDIST(AC5,AC8)</f>
        <v>0.02092133753358874</v>
      </c>
    </row>
    <row r="6" spans="2:38" ht="13.5" thickBot="1">
      <c r="B6" s="1">
        <v>1</v>
      </c>
      <c r="C6" s="44">
        <f>SMALL('H Data'!A$4:J$103,B6)</f>
        <v>1</v>
      </c>
      <c r="D6" s="44">
        <f>COUNTIF(C$6:C$105,C6)</f>
        <v>1</v>
      </c>
      <c r="E6" s="1">
        <v>0</v>
      </c>
      <c r="F6" s="44">
        <f>IF(ISNUMBER(IF(E6=0,B6+(D6-1)/2,F5))=TRUE,IF(E6=0,B6+(D6-1)/2,F5),0)</f>
        <v>1</v>
      </c>
      <c r="G6" s="108">
        <f>COUNTIF('H Data'!A$4:A$103,$C6)</f>
        <v>1</v>
      </c>
      <c r="H6" s="109">
        <f>COUNTIF('H Data'!B$4:B$103,$C6)</f>
        <v>0</v>
      </c>
      <c r="I6" s="110">
        <f>COUNTIF('H Data'!C$4:C$103,$C6)</f>
        <v>0</v>
      </c>
      <c r="J6" s="109">
        <f>COUNTIF('H Data'!D$4:D$103,$C6)</f>
        <v>0</v>
      </c>
      <c r="K6" s="110">
        <f>COUNTIF('H Data'!E$4:E$103,$C6)</f>
        <v>0</v>
      </c>
      <c r="L6" s="109">
        <f>COUNTIF('H Data'!F$4:F$103,$C6)</f>
        <v>0</v>
      </c>
      <c r="M6" s="110">
        <f>COUNTIF('H Data'!G$4:G$103,$C6)</f>
        <v>0</v>
      </c>
      <c r="N6" s="109">
        <f>COUNTIF('H Data'!H$4:H$103,$C6)</f>
        <v>0</v>
      </c>
      <c r="O6" s="110">
        <f>COUNTIF('H Data'!I$4:I$103,$C6)</f>
        <v>0</v>
      </c>
      <c r="P6" s="111">
        <f>COUNTIF('H Data'!J$4:J$103,$C6)</f>
        <v>0</v>
      </c>
      <c r="Q6" s="96">
        <f>$F6*G6/$D6</f>
        <v>1</v>
      </c>
      <c r="R6" s="97">
        <f>$F6*H6/$D6</f>
        <v>0</v>
      </c>
      <c r="S6" s="98">
        <f aca="true" t="shared" si="2" ref="S6:Z6">$F6*I6/$D6</f>
        <v>0</v>
      </c>
      <c r="T6" s="97">
        <f t="shared" si="2"/>
        <v>0</v>
      </c>
      <c r="U6" s="98">
        <f t="shared" si="2"/>
        <v>0</v>
      </c>
      <c r="V6" s="97">
        <f t="shared" si="2"/>
        <v>0</v>
      </c>
      <c r="W6" s="98">
        <f t="shared" si="2"/>
        <v>0</v>
      </c>
      <c r="X6" s="97">
        <f t="shared" si="2"/>
        <v>0</v>
      </c>
      <c r="Y6" s="98">
        <f t="shared" si="2"/>
        <v>0</v>
      </c>
      <c r="Z6" s="99">
        <f t="shared" si="2"/>
        <v>0</v>
      </c>
      <c r="AA6" s="307" t="s">
        <v>83</v>
      </c>
      <c r="AB6" s="308"/>
      <c r="AC6" s="300">
        <f>G211</f>
        <v>1</v>
      </c>
      <c r="AD6" s="300"/>
      <c r="AE6" s="90"/>
      <c r="AF6" s="300"/>
      <c r="AG6" s="300"/>
      <c r="AJ6" s="291" t="str">
        <f>IF('H Data'!M10&gt;=AH7,"reject","accept")</f>
        <v>reject</v>
      </c>
      <c r="AK6" s="294"/>
      <c r="AL6" s="295"/>
    </row>
    <row r="7" spans="2:38" ht="13.5" thickBot="1">
      <c r="B7" s="1">
        <v>2</v>
      </c>
      <c r="C7" s="44">
        <f>SMALL('H Data'!A$4:J$103,B7)</f>
        <v>2</v>
      </c>
      <c r="D7" s="44">
        <f aca="true" t="shared" si="3" ref="D7:D70">COUNTIF(C$6:C$105,C7)</f>
        <v>1</v>
      </c>
      <c r="E7" s="6">
        <f>IF(C6=C7,1,0)</f>
        <v>0</v>
      </c>
      <c r="F7" s="44">
        <f aca="true" t="shared" si="4" ref="F7:F70">IF(ISNUMBER(IF(E7=0,B7+(D7-1)/2,F6))=TRUE,IF(E7=0,B7+(D7-1)/2,F6),0)</f>
        <v>2</v>
      </c>
      <c r="G7" s="104">
        <f>COUNTIF('H Data'!A$4:A$103,C7)</f>
        <v>1</v>
      </c>
      <c r="H7" s="105">
        <f>COUNTIF('H Data'!B$4:B$103,C7)</f>
        <v>0</v>
      </c>
      <c r="I7" s="106">
        <f>COUNTIF('H Data'!C$4:C$103,$C7)</f>
        <v>0</v>
      </c>
      <c r="J7" s="105">
        <f>COUNTIF('H Data'!D$4:D$103,$C7)</f>
        <v>0</v>
      </c>
      <c r="K7" s="106">
        <f>COUNTIF('H Data'!E$4:E$103,$C7)</f>
        <v>0</v>
      </c>
      <c r="L7" s="105">
        <f>COUNTIF('H Data'!F$4:F$103,$C7)</f>
        <v>0</v>
      </c>
      <c r="M7" s="106">
        <f>COUNTIF('H Data'!G$4:G$103,$C7)</f>
        <v>0</v>
      </c>
      <c r="N7" s="105">
        <f>COUNTIF('H Data'!H$4:H$103,$C7)</f>
        <v>0</v>
      </c>
      <c r="O7" s="106">
        <f>COUNTIF('H Data'!I$4:I$103,$C7)</f>
        <v>0</v>
      </c>
      <c r="P7" s="107">
        <f>COUNTIF('H Data'!J$4:J$103,$C7)</f>
        <v>0</v>
      </c>
      <c r="Q7" s="92">
        <f aca="true" t="shared" si="5" ref="Q7:Q70">$F7*G7/$D7</f>
        <v>2</v>
      </c>
      <c r="R7" s="93">
        <f aca="true" t="shared" si="6" ref="R7:R70">$F7*H7/$D7</f>
        <v>0</v>
      </c>
      <c r="S7" s="94">
        <f aca="true" t="shared" si="7" ref="S7:S70">$F7*I7/$D7</f>
        <v>0</v>
      </c>
      <c r="T7" s="93">
        <f aca="true" t="shared" si="8" ref="T7:T70">$F7*J7/$D7</f>
        <v>0</v>
      </c>
      <c r="U7" s="94">
        <f aca="true" t="shared" si="9" ref="U7:U70">$F7*K7/$D7</f>
        <v>0</v>
      </c>
      <c r="V7" s="93">
        <f aca="true" t="shared" si="10" ref="V7:V70">$F7*L7/$D7</f>
        <v>0</v>
      </c>
      <c r="W7" s="94">
        <f aca="true" t="shared" si="11" ref="W7:W70">$F7*M7/$D7</f>
        <v>0</v>
      </c>
      <c r="X7" s="93">
        <f aca="true" t="shared" si="12" ref="X7:X70">$F7*N7/$D7</f>
        <v>0</v>
      </c>
      <c r="Y7" s="94">
        <f aca="true" t="shared" si="13" ref="Y7:Y70">$F7*O7/$D7</f>
        <v>0</v>
      </c>
      <c r="Z7" s="95">
        <f aca="true" t="shared" si="14" ref="Z7:Z70">$F7*P7/$D7</f>
        <v>0</v>
      </c>
      <c r="AA7" s="301" t="s">
        <v>91</v>
      </c>
      <c r="AB7" s="302"/>
      <c r="AC7" s="304">
        <f>AC5/AC6</f>
        <v>5.333333333333329</v>
      </c>
      <c r="AD7" s="304"/>
      <c r="AE7" s="165"/>
      <c r="AF7" s="304" t="s">
        <v>93</v>
      </c>
      <c r="AG7" s="304"/>
      <c r="AH7" s="166">
        <f>CHIDIST(AC7,AC8)</f>
        <v>0.02092133753358874</v>
      </c>
      <c r="AJ7" s="289" t="s">
        <v>13</v>
      </c>
      <c r="AK7" s="296"/>
      <c r="AL7" s="297"/>
    </row>
    <row r="8" spans="2:33" ht="12.75" customHeight="1">
      <c r="B8" s="1">
        <v>3</v>
      </c>
      <c r="C8" s="44">
        <f>SMALL('H Data'!A$4:J$103,B8)</f>
        <v>3</v>
      </c>
      <c r="D8" s="44">
        <f t="shared" si="3"/>
        <v>1</v>
      </c>
      <c r="E8" s="6">
        <f aca="true" t="shared" si="15" ref="E8:E71">IF(C7=C8,1,0)</f>
        <v>0</v>
      </c>
      <c r="F8" s="44">
        <f t="shared" si="4"/>
        <v>3</v>
      </c>
      <c r="G8" s="104">
        <f>COUNTIF('H Data'!A$4:A$103,C8)</f>
        <v>1</v>
      </c>
      <c r="H8" s="105">
        <f>COUNTIF('H Data'!B$4:B$103,C8)</f>
        <v>0</v>
      </c>
      <c r="I8" s="106">
        <f>COUNTIF('H Data'!C$4:C$103,$C8)</f>
        <v>0</v>
      </c>
      <c r="J8" s="105">
        <f>COUNTIF('H Data'!D$4:D$103,$C8)</f>
        <v>0</v>
      </c>
      <c r="K8" s="106">
        <f>COUNTIF('H Data'!E$4:E$103,$C8)</f>
        <v>0</v>
      </c>
      <c r="L8" s="105">
        <f>COUNTIF('H Data'!F$4:F$103,$C8)</f>
        <v>0</v>
      </c>
      <c r="M8" s="106">
        <f>COUNTIF('H Data'!G$4:G$103,$C8)</f>
        <v>0</v>
      </c>
      <c r="N8" s="105">
        <f>COUNTIF('H Data'!H$4:H$103,$C8)</f>
        <v>0</v>
      </c>
      <c r="O8" s="106">
        <f>COUNTIF('H Data'!I$4:I$103,$C8)</f>
        <v>0</v>
      </c>
      <c r="P8" s="107">
        <f>COUNTIF('H Data'!J$4:J$103,$C8)</f>
        <v>0</v>
      </c>
      <c r="Q8" s="92">
        <f t="shared" si="5"/>
        <v>3</v>
      </c>
      <c r="R8" s="93">
        <f t="shared" si="6"/>
        <v>0</v>
      </c>
      <c r="S8" s="94">
        <f t="shared" si="7"/>
        <v>0</v>
      </c>
      <c r="T8" s="93">
        <f t="shared" si="8"/>
        <v>0</v>
      </c>
      <c r="U8" s="94">
        <f t="shared" si="9"/>
        <v>0</v>
      </c>
      <c r="V8" s="93">
        <f t="shared" si="10"/>
        <v>0</v>
      </c>
      <c r="W8" s="94">
        <f t="shared" si="11"/>
        <v>0</v>
      </c>
      <c r="X8" s="93">
        <f t="shared" si="12"/>
        <v>0</v>
      </c>
      <c r="Y8" s="94">
        <f t="shared" si="13"/>
        <v>0</v>
      </c>
      <c r="Z8" s="95">
        <f t="shared" si="14"/>
        <v>0</v>
      </c>
      <c r="AA8" s="284" t="s">
        <v>92</v>
      </c>
      <c r="AB8" s="298"/>
      <c r="AC8" s="299">
        <f>COUNT('H Data'!A4:J4)-1</f>
        <v>1</v>
      </c>
      <c r="AD8" s="299"/>
      <c r="AE8" s="117"/>
      <c r="AF8" s="300"/>
      <c r="AG8" s="300"/>
    </row>
    <row r="9" spans="2:31" ht="12.75" customHeight="1">
      <c r="B9" s="1">
        <v>4</v>
      </c>
      <c r="C9" s="44">
        <f>SMALL('H Data'!A$4:J$103,B9)</f>
        <v>4</v>
      </c>
      <c r="D9" s="44">
        <f t="shared" si="3"/>
        <v>1</v>
      </c>
      <c r="E9" s="6">
        <f t="shared" si="15"/>
        <v>0</v>
      </c>
      <c r="F9" s="44">
        <f t="shared" si="4"/>
        <v>4</v>
      </c>
      <c r="G9" s="104">
        <f>COUNTIF('H Data'!A$4:A$103,C9)</f>
        <v>1</v>
      </c>
      <c r="H9" s="105">
        <f>COUNTIF('H Data'!B$4:B$103,C9)</f>
        <v>0</v>
      </c>
      <c r="I9" s="106">
        <f>COUNTIF('H Data'!C$4:C$103,$C9)</f>
        <v>0</v>
      </c>
      <c r="J9" s="105">
        <f>COUNTIF('H Data'!D$4:D$103,$C9)</f>
        <v>0</v>
      </c>
      <c r="K9" s="106">
        <f>COUNTIF('H Data'!E$4:E$103,$C9)</f>
        <v>0</v>
      </c>
      <c r="L9" s="105">
        <f>COUNTIF('H Data'!F$4:F$103,$C9)</f>
        <v>0</v>
      </c>
      <c r="M9" s="106">
        <f>COUNTIF('H Data'!G$4:G$103,$C9)</f>
        <v>0</v>
      </c>
      <c r="N9" s="105">
        <f>COUNTIF('H Data'!H$4:H$103,$C9)</f>
        <v>0</v>
      </c>
      <c r="O9" s="106">
        <f>COUNTIF('H Data'!I$4:I$103,$C9)</f>
        <v>0</v>
      </c>
      <c r="P9" s="107">
        <f>COUNTIF('H Data'!J$4:J$103,$C9)</f>
        <v>0</v>
      </c>
      <c r="Q9" s="92">
        <f t="shared" si="5"/>
        <v>4</v>
      </c>
      <c r="R9" s="93">
        <f t="shared" si="6"/>
        <v>0</v>
      </c>
      <c r="S9" s="94">
        <f t="shared" si="7"/>
        <v>0</v>
      </c>
      <c r="T9" s="93">
        <f t="shared" si="8"/>
        <v>0</v>
      </c>
      <c r="U9" s="94">
        <f t="shared" si="9"/>
        <v>0</v>
      </c>
      <c r="V9" s="93">
        <f t="shared" si="10"/>
        <v>0</v>
      </c>
      <c r="W9" s="94">
        <f t="shared" si="11"/>
        <v>0</v>
      </c>
      <c r="X9" s="93">
        <f t="shared" si="12"/>
        <v>0</v>
      </c>
      <c r="Y9" s="94">
        <f t="shared" si="13"/>
        <v>0</v>
      </c>
      <c r="Z9" s="95">
        <f t="shared" si="14"/>
        <v>0</v>
      </c>
      <c r="AA9" s="90"/>
      <c r="AB9" s="90"/>
      <c r="AC9" s="126"/>
      <c r="AD9" s="117"/>
      <c r="AE9" s="117"/>
    </row>
    <row r="10" spans="2:31" ht="12.75">
      <c r="B10" s="1">
        <v>5</v>
      </c>
      <c r="C10" s="44">
        <f>SMALL('H Data'!A$4:J$103,B10)</f>
        <v>5</v>
      </c>
      <c r="D10" s="44">
        <f t="shared" si="3"/>
        <v>1</v>
      </c>
      <c r="E10" s="6">
        <f t="shared" si="15"/>
        <v>0</v>
      </c>
      <c r="F10" s="44">
        <f t="shared" si="4"/>
        <v>5</v>
      </c>
      <c r="G10" s="104">
        <f>COUNTIF('H Data'!A$4:A$103,C10)</f>
        <v>0</v>
      </c>
      <c r="H10" s="105">
        <f>COUNTIF('H Data'!B$4:B$103,C10)</f>
        <v>1</v>
      </c>
      <c r="I10" s="106">
        <f>COUNTIF('H Data'!C$4:C$103,$C10)</f>
        <v>0</v>
      </c>
      <c r="J10" s="105">
        <f>COUNTIF('H Data'!D$4:D$103,$C10)</f>
        <v>0</v>
      </c>
      <c r="K10" s="106">
        <f>COUNTIF('H Data'!E$4:E$103,$C10)</f>
        <v>0</v>
      </c>
      <c r="L10" s="105">
        <f>COUNTIF('H Data'!F$4:F$103,$C10)</f>
        <v>0</v>
      </c>
      <c r="M10" s="106">
        <f>COUNTIF('H Data'!G$4:G$103,$C10)</f>
        <v>0</v>
      </c>
      <c r="N10" s="105">
        <f>COUNTIF('H Data'!H$4:H$103,$C10)</f>
        <v>0</v>
      </c>
      <c r="O10" s="106">
        <f>COUNTIF('H Data'!I$4:I$103,$C10)</f>
        <v>0</v>
      </c>
      <c r="P10" s="107">
        <f>COUNTIF('H Data'!J$4:J$103,$C10)</f>
        <v>0</v>
      </c>
      <c r="Q10" s="92">
        <f t="shared" si="5"/>
        <v>0</v>
      </c>
      <c r="R10" s="93">
        <f t="shared" si="6"/>
        <v>5</v>
      </c>
      <c r="S10" s="94">
        <f t="shared" si="7"/>
        <v>0</v>
      </c>
      <c r="T10" s="93">
        <f t="shared" si="8"/>
        <v>0</v>
      </c>
      <c r="U10" s="94">
        <f t="shared" si="9"/>
        <v>0</v>
      </c>
      <c r="V10" s="93">
        <f t="shared" si="10"/>
        <v>0</v>
      </c>
      <c r="W10" s="94">
        <f t="shared" si="11"/>
        <v>0</v>
      </c>
      <c r="X10" s="93">
        <f t="shared" si="12"/>
        <v>0</v>
      </c>
      <c r="Y10" s="94">
        <f t="shared" si="13"/>
        <v>0</v>
      </c>
      <c r="Z10" s="95">
        <f t="shared" si="14"/>
        <v>0</v>
      </c>
      <c r="AA10" s="89"/>
      <c r="AB10" s="91"/>
      <c r="AC10" s="126"/>
      <c r="AD10" s="117"/>
      <c r="AE10" s="117"/>
    </row>
    <row r="11" spans="2:31" ht="12.75">
      <c r="B11" s="1">
        <v>6</v>
      </c>
      <c r="C11" s="44">
        <f>SMALL('H Data'!A$4:J$103,B11)</f>
        <v>6</v>
      </c>
      <c r="D11" s="44">
        <f t="shared" si="3"/>
        <v>1</v>
      </c>
      <c r="E11" s="6">
        <f t="shared" si="15"/>
        <v>0</v>
      </c>
      <c r="F11" s="44">
        <f t="shared" si="4"/>
        <v>6</v>
      </c>
      <c r="G11" s="104">
        <f>COUNTIF('H Data'!A$4:A$103,C11)</f>
        <v>0</v>
      </c>
      <c r="H11" s="105">
        <f>COUNTIF('H Data'!B$4:B$103,C11)</f>
        <v>1</v>
      </c>
      <c r="I11" s="106">
        <f>COUNTIF('H Data'!C$4:C$103,$C11)</f>
        <v>0</v>
      </c>
      <c r="J11" s="105">
        <f>COUNTIF('H Data'!D$4:D$103,$C11)</f>
        <v>0</v>
      </c>
      <c r="K11" s="106">
        <f>COUNTIF('H Data'!E$4:E$103,$C11)</f>
        <v>0</v>
      </c>
      <c r="L11" s="105">
        <f>COUNTIF('H Data'!F$4:F$103,$C11)</f>
        <v>0</v>
      </c>
      <c r="M11" s="106">
        <f>COUNTIF('H Data'!G$4:G$103,$C11)</f>
        <v>0</v>
      </c>
      <c r="N11" s="105">
        <f>COUNTIF('H Data'!H$4:H$103,$C11)</f>
        <v>0</v>
      </c>
      <c r="O11" s="106">
        <f>COUNTIF('H Data'!I$4:I$103,$C11)</f>
        <v>0</v>
      </c>
      <c r="P11" s="107">
        <f>COUNTIF('H Data'!J$4:J$103,$C11)</f>
        <v>0</v>
      </c>
      <c r="Q11" s="92">
        <f t="shared" si="5"/>
        <v>0</v>
      </c>
      <c r="R11" s="93">
        <f t="shared" si="6"/>
        <v>6</v>
      </c>
      <c r="S11" s="94">
        <f t="shared" si="7"/>
        <v>0</v>
      </c>
      <c r="T11" s="93">
        <f t="shared" si="8"/>
        <v>0</v>
      </c>
      <c r="U11" s="94">
        <f t="shared" si="9"/>
        <v>0</v>
      </c>
      <c r="V11" s="93">
        <f t="shared" si="10"/>
        <v>0</v>
      </c>
      <c r="W11" s="94">
        <f t="shared" si="11"/>
        <v>0</v>
      </c>
      <c r="X11" s="93">
        <f t="shared" si="12"/>
        <v>0</v>
      </c>
      <c r="Y11" s="94">
        <f t="shared" si="13"/>
        <v>0</v>
      </c>
      <c r="Z11" s="95">
        <f t="shared" si="14"/>
        <v>0</v>
      </c>
      <c r="AA11" s="89"/>
      <c r="AB11" s="91"/>
      <c r="AC11" s="126"/>
      <c r="AD11" s="127"/>
      <c r="AE11" s="118"/>
    </row>
    <row r="12" spans="2:31" ht="12.75">
      <c r="B12" s="1">
        <v>7</v>
      </c>
      <c r="C12" s="44">
        <f>SMALL('H Data'!A$4:J$103,B12)</f>
        <v>7</v>
      </c>
      <c r="D12" s="44">
        <f t="shared" si="3"/>
        <v>1</v>
      </c>
      <c r="E12" s="6">
        <f t="shared" si="15"/>
        <v>0</v>
      </c>
      <c r="F12" s="44">
        <f t="shared" si="4"/>
        <v>7</v>
      </c>
      <c r="G12" s="104">
        <f>COUNTIF('H Data'!A$4:A$103,C12)</f>
        <v>0</v>
      </c>
      <c r="H12" s="105">
        <f>COUNTIF('H Data'!B$4:B$103,C12)</f>
        <v>1</v>
      </c>
      <c r="I12" s="106">
        <f>COUNTIF('H Data'!C$4:C$103,$C12)</f>
        <v>0</v>
      </c>
      <c r="J12" s="105">
        <f>COUNTIF('H Data'!D$4:D$103,$C12)</f>
        <v>0</v>
      </c>
      <c r="K12" s="106">
        <f>COUNTIF('H Data'!E$4:E$103,$C12)</f>
        <v>0</v>
      </c>
      <c r="L12" s="105">
        <f>COUNTIF('H Data'!F$4:F$103,$C12)</f>
        <v>0</v>
      </c>
      <c r="M12" s="106">
        <f>COUNTIF('H Data'!G$4:G$103,$C12)</f>
        <v>0</v>
      </c>
      <c r="N12" s="105">
        <f>COUNTIF('H Data'!H$4:H$103,$C12)</f>
        <v>0</v>
      </c>
      <c r="O12" s="106">
        <f>COUNTIF('H Data'!I$4:I$103,$C12)</f>
        <v>0</v>
      </c>
      <c r="P12" s="107">
        <f>COUNTIF('H Data'!J$4:J$103,$C12)</f>
        <v>0</v>
      </c>
      <c r="Q12" s="92">
        <f t="shared" si="5"/>
        <v>0</v>
      </c>
      <c r="R12" s="93">
        <f t="shared" si="6"/>
        <v>7</v>
      </c>
      <c r="S12" s="94">
        <f t="shared" si="7"/>
        <v>0</v>
      </c>
      <c r="T12" s="93">
        <f t="shared" si="8"/>
        <v>0</v>
      </c>
      <c r="U12" s="94">
        <f t="shared" si="9"/>
        <v>0</v>
      </c>
      <c r="V12" s="93">
        <f t="shared" si="10"/>
        <v>0</v>
      </c>
      <c r="W12" s="94">
        <f t="shared" si="11"/>
        <v>0</v>
      </c>
      <c r="X12" s="93">
        <f t="shared" si="12"/>
        <v>0</v>
      </c>
      <c r="Y12" s="94">
        <f t="shared" si="13"/>
        <v>0</v>
      </c>
      <c r="Z12" s="95">
        <f t="shared" si="14"/>
        <v>0</v>
      </c>
      <c r="AA12" s="90"/>
      <c r="AB12" s="90"/>
      <c r="AC12" s="126"/>
      <c r="AD12" s="128"/>
      <c r="AE12" s="119"/>
    </row>
    <row r="13" spans="2:31" ht="12.75">
      <c r="B13" s="1">
        <v>8</v>
      </c>
      <c r="C13" s="44">
        <f>SMALL('H Data'!A$4:J$103,B13)</f>
        <v>8</v>
      </c>
      <c r="D13" s="44">
        <f t="shared" si="3"/>
        <v>1</v>
      </c>
      <c r="E13" s="6">
        <f t="shared" si="15"/>
        <v>0</v>
      </c>
      <c r="F13" s="44">
        <f t="shared" si="4"/>
        <v>8</v>
      </c>
      <c r="G13" s="104">
        <f>COUNTIF('H Data'!A$4:A$103,C13)</f>
        <v>0</v>
      </c>
      <c r="H13" s="105">
        <f>COUNTIF('H Data'!B$4:B$103,C13)</f>
        <v>1</v>
      </c>
      <c r="I13" s="106">
        <f>COUNTIF('H Data'!C$4:C$103,$C13)</f>
        <v>0</v>
      </c>
      <c r="J13" s="105">
        <f>COUNTIF('H Data'!D$4:D$103,$C13)</f>
        <v>0</v>
      </c>
      <c r="K13" s="106">
        <f>COUNTIF('H Data'!E$4:E$103,$C13)</f>
        <v>0</v>
      </c>
      <c r="L13" s="105">
        <f>COUNTIF('H Data'!F$4:F$103,$C13)</f>
        <v>0</v>
      </c>
      <c r="M13" s="106">
        <f>COUNTIF('H Data'!G$4:G$103,$C13)</f>
        <v>0</v>
      </c>
      <c r="N13" s="105">
        <f>COUNTIF('H Data'!H$4:H$103,$C13)</f>
        <v>0</v>
      </c>
      <c r="O13" s="106">
        <f>COUNTIF('H Data'!I$4:I$103,$C13)</f>
        <v>0</v>
      </c>
      <c r="P13" s="107">
        <f>COUNTIF('H Data'!J$4:J$103,$C13)</f>
        <v>0</v>
      </c>
      <c r="Q13" s="92">
        <f t="shared" si="5"/>
        <v>0</v>
      </c>
      <c r="R13" s="93">
        <f t="shared" si="6"/>
        <v>8</v>
      </c>
      <c r="S13" s="94">
        <f t="shared" si="7"/>
        <v>0</v>
      </c>
      <c r="T13" s="93">
        <f t="shared" si="8"/>
        <v>0</v>
      </c>
      <c r="U13" s="94">
        <f t="shared" si="9"/>
        <v>0</v>
      </c>
      <c r="V13" s="93">
        <f t="shared" si="10"/>
        <v>0</v>
      </c>
      <c r="W13" s="94">
        <f t="shared" si="11"/>
        <v>0</v>
      </c>
      <c r="X13" s="93">
        <f t="shared" si="12"/>
        <v>0</v>
      </c>
      <c r="Y13" s="94">
        <f t="shared" si="13"/>
        <v>0</v>
      </c>
      <c r="Z13" s="95">
        <f t="shared" si="14"/>
        <v>0</v>
      </c>
      <c r="AA13" s="90"/>
      <c r="AB13" s="90"/>
      <c r="AC13" s="126"/>
      <c r="AD13" s="129"/>
      <c r="AE13" s="120"/>
    </row>
    <row r="14" spans="2:31" ht="12.75">
      <c r="B14" s="1">
        <v>9</v>
      </c>
      <c r="C14" s="44" t="e">
        <f>SMALL('H Data'!A$4:J$103,B14)</f>
        <v>#NUM!</v>
      </c>
      <c r="D14" s="44">
        <f t="shared" si="3"/>
        <v>92</v>
      </c>
      <c r="E14" s="6" t="e">
        <f t="shared" si="15"/>
        <v>#NUM!</v>
      </c>
      <c r="F14" s="44">
        <f t="shared" si="4"/>
        <v>0</v>
      </c>
      <c r="G14" s="104">
        <f>COUNTIF('H Data'!A$4:A$103,C14)</f>
        <v>0</v>
      </c>
      <c r="H14" s="105">
        <f>COUNTIF('H Data'!B$4:B$103,C14)</f>
        <v>0</v>
      </c>
      <c r="I14" s="106">
        <f>COUNTIF('H Data'!C$4:C$103,$C14)</f>
        <v>0</v>
      </c>
      <c r="J14" s="105">
        <f>COUNTIF('H Data'!D$4:D$103,$C14)</f>
        <v>0</v>
      </c>
      <c r="K14" s="106">
        <f>COUNTIF('H Data'!E$4:E$103,$C14)</f>
        <v>0</v>
      </c>
      <c r="L14" s="105">
        <f>COUNTIF('H Data'!F$4:F$103,$C14)</f>
        <v>0</v>
      </c>
      <c r="M14" s="106">
        <f>COUNTIF('H Data'!G$4:G$103,$C14)</f>
        <v>0</v>
      </c>
      <c r="N14" s="105">
        <f>COUNTIF('H Data'!H$4:H$103,$C14)</f>
        <v>0</v>
      </c>
      <c r="O14" s="106">
        <f>COUNTIF('H Data'!I$4:I$103,$C14)</f>
        <v>0</v>
      </c>
      <c r="P14" s="107">
        <f>COUNTIF('H Data'!J$4:J$103,$C14)</f>
        <v>0</v>
      </c>
      <c r="Q14" s="92">
        <f t="shared" si="5"/>
        <v>0</v>
      </c>
      <c r="R14" s="93">
        <f t="shared" si="6"/>
        <v>0</v>
      </c>
      <c r="S14" s="94">
        <f t="shared" si="7"/>
        <v>0</v>
      </c>
      <c r="T14" s="93">
        <f t="shared" si="8"/>
        <v>0</v>
      </c>
      <c r="U14" s="94">
        <f t="shared" si="9"/>
        <v>0</v>
      </c>
      <c r="V14" s="93">
        <f t="shared" si="10"/>
        <v>0</v>
      </c>
      <c r="W14" s="94">
        <f t="shared" si="11"/>
        <v>0</v>
      </c>
      <c r="X14" s="93">
        <f t="shared" si="12"/>
        <v>0</v>
      </c>
      <c r="Y14" s="94">
        <f t="shared" si="13"/>
        <v>0</v>
      </c>
      <c r="Z14" s="95">
        <f t="shared" si="14"/>
        <v>0</v>
      </c>
      <c r="AA14" s="89"/>
      <c r="AB14" s="91"/>
      <c r="AC14" s="126"/>
      <c r="AD14" s="130"/>
      <c r="AE14" s="121"/>
    </row>
    <row r="15" spans="2:31" ht="12.75">
      <c r="B15" s="1">
        <v>10</v>
      </c>
      <c r="C15" s="44" t="e">
        <f>SMALL('H Data'!A$4:J$103,B15)</f>
        <v>#NUM!</v>
      </c>
      <c r="D15" s="44">
        <f t="shared" si="3"/>
        <v>92</v>
      </c>
      <c r="E15" s="6" t="e">
        <f t="shared" si="15"/>
        <v>#NUM!</v>
      </c>
      <c r="F15" s="44">
        <f t="shared" si="4"/>
        <v>0</v>
      </c>
      <c r="G15" s="104">
        <f>COUNTIF('H Data'!A$4:A$103,C15)</f>
        <v>0</v>
      </c>
      <c r="H15" s="105">
        <f>COUNTIF('H Data'!B$4:B$103,C15)</f>
        <v>0</v>
      </c>
      <c r="I15" s="106">
        <f>COUNTIF('H Data'!C$4:C$103,$C15)</f>
        <v>0</v>
      </c>
      <c r="J15" s="105">
        <f>COUNTIF('H Data'!D$4:D$103,$C15)</f>
        <v>0</v>
      </c>
      <c r="K15" s="106">
        <f>COUNTIF('H Data'!E$4:E$103,$C15)</f>
        <v>0</v>
      </c>
      <c r="L15" s="105">
        <f>COUNTIF('H Data'!F$4:F$103,$C15)</f>
        <v>0</v>
      </c>
      <c r="M15" s="106">
        <f>COUNTIF('H Data'!G$4:G$103,$C15)</f>
        <v>0</v>
      </c>
      <c r="N15" s="105">
        <f>COUNTIF('H Data'!H$4:H$103,$C15)</f>
        <v>0</v>
      </c>
      <c r="O15" s="106">
        <f>COUNTIF('H Data'!I$4:I$103,$C15)</f>
        <v>0</v>
      </c>
      <c r="P15" s="107">
        <f>COUNTIF('H Data'!J$4:J$103,$C15)</f>
        <v>0</v>
      </c>
      <c r="Q15" s="92">
        <f t="shared" si="5"/>
        <v>0</v>
      </c>
      <c r="R15" s="93">
        <f t="shared" si="6"/>
        <v>0</v>
      </c>
      <c r="S15" s="94">
        <f t="shared" si="7"/>
        <v>0</v>
      </c>
      <c r="T15" s="93">
        <f t="shared" si="8"/>
        <v>0</v>
      </c>
      <c r="U15" s="94">
        <f t="shared" si="9"/>
        <v>0</v>
      </c>
      <c r="V15" s="93">
        <f t="shared" si="10"/>
        <v>0</v>
      </c>
      <c r="W15" s="94">
        <f t="shared" si="11"/>
        <v>0</v>
      </c>
      <c r="X15" s="93">
        <f t="shared" si="12"/>
        <v>0</v>
      </c>
      <c r="Y15" s="94">
        <f t="shared" si="13"/>
        <v>0</v>
      </c>
      <c r="Z15" s="95">
        <f t="shared" si="14"/>
        <v>0</v>
      </c>
      <c r="AA15" s="89"/>
      <c r="AB15" s="91"/>
      <c r="AC15" s="126"/>
      <c r="AD15" s="131"/>
      <c r="AE15" s="122"/>
    </row>
    <row r="16" spans="2:31" ht="12.75">
      <c r="B16" s="1">
        <v>11</v>
      </c>
      <c r="C16" s="44" t="e">
        <f>SMALL('H Data'!A$4:J$103,B16)</f>
        <v>#NUM!</v>
      </c>
      <c r="D16" s="44">
        <f t="shared" si="3"/>
        <v>92</v>
      </c>
      <c r="E16" s="6" t="e">
        <f t="shared" si="15"/>
        <v>#NUM!</v>
      </c>
      <c r="F16" s="44">
        <f t="shared" si="4"/>
        <v>0</v>
      </c>
      <c r="G16" s="104">
        <f>COUNTIF('H Data'!A$4:A$103,C16)</f>
        <v>0</v>
      </c>
      <c r="H16" s="105">
        <f>COUNTIF('H Data'!B$4:B$103,C16)</f>
        <v>0</v>
      </c>
      <c r="I16" s="106">
        <f>COUNTIF('H Data'!C$4:C$103,$C16)</f>
        <v>0</v>
      </c>
      <c r="J16" s="105">
        <f>COUNTIF('H Data'!D$4:D$103,$C16)</f>
        <v>0</v>
      </c>
      <c r="K16" s="106">
        <f>COUNTIF('H Data'!E$4:E$103,$C16)</f>
        <v>0</v>
      </c>
      <c r="L16" s="105">
        <f>COUNTIF('H Data'!F$4:F$103,$C16)</f>
        <v>0</v>
      </c>
      <c r="M16" s="106">
        <f>COUNTIF('H Data'!G$4:G$103,$C16)</f>
        <v>0</v>
      </c>
      <c r="N16" s="105">
        <f>COUNTIF('H Data'!H$4:H$103,$C16)</f>
        <v>0</v>
      </c>
      <c r="O16" s="106">
        <f>COUNTIF('H Data'!I$4:I$103,$C16)</f>
        <v>0</v>
      </c>
      <c r="P16" s="107">
        <f>COUNTIF('H Data'!J$4:J$103,$C16)</f>
        <v>0</v>
      </c>
      <c r="Q16" s="92">
        <f t="shared" si="5"/>
        <v>0</v>
      </c>
      <c r="R16" s="93">
        <f t="shared" si="6"/>
        <v>0</v>
      </c>
      <c r="S16" s="94">
        <f t="shared" si="7"/>
        <v>0</v>
      </c>
      <c r="T16" s="93">
        <f t="shared" si="8"/>
        <v>0</v>
      </c>
      <c r="U16" s="94">
        <f t="shared" si="9"/>
        <v>0</v>
      </c>
      <c r="V16" s="93">
        <f t="shared" si="10"/>
        <v>0</v>
      </c>
      <c r="W16" s="94">
        <f t="shared" si="11"/>
        <v>0</v>
      </c>
      <c r="X16" s="93">
        <f t="shared" si="12"/>
        <v>0</v>
      </c>
      <c r="Y16" s="94">
        <f t="shared" si="13"/>
        <v>0</v>
      </c>
      <c r="Z16" s="95">
        <f t="shared" si="14"/>
        <v>0</v>
      </c>
      <c r="AA16" s="123"/>
      <c r="AB16" s="124"/>
      <c r="AC16" s="116"/>
      <c r="AD16" s="116"/>
      <c r="AE16" s="70"/>
    </row>
    <row r="17" spans="2:31" ht="12.75">
      <c r="B17" s="1">
        <v>12</v>
      </c>
      <c r="C17" s="44" t="e">
        <f>SMALL('H Data'!A$4:J$103,B17)</f>
        <v>#NUM!</v>
      </c>
      <c r="D17" s="44">
        <f t="shared" si="3"/>
        <v>92</v>
      </c>
      <c r="E17" s="6" t="e">
        <f t="shared" si="15"/>
        <v>#NUM!</v>
      </c>
      <c r="F17" s="44">
        <f t="shared" si="4"/>
        <v>0</v>
      </c>
      <c r="G17" s="104">
        <f>COUNTIF('H Data'!A$4:A$103,C17)</f>
        <v>0</v>
      </c>
      <c r="H17" s="105">
        <f>COUNTIF('H Data'!B$4:B$103,C17)</f>
        <v>0</v>
      </c>
      <c r="I17" s="106">
        <f>COUNTIF('H Data'!C$4:C$103,$C17)</f>
        <v>0</v>
      </c>
      <c r="J17" s="105">
        <f>COUNTIF('H Data'!D$4:D$103,$C17)</f>
        <v>0</v>
      </c>
      <c r="K17" s="106">
        <f>COUNTIF('H Data'!E$4:E$103,$C17)</f>
        <v>0</v>
      </c>
      <c r="L17" s="105">
        <f>COUNTIF('H Data'!F$4:F$103,$C17)</f>
        <v>0</v>
      </c>
      <c r="M17" s="106">
        <f>COUNTIF('H Data'!G$4:G$103,$C17)</f>
        <v>0</v>
      </c>
      <c r="N17" s="105">
        <f>COUNTIF('H Data'!H$4:H$103,$C17)</f>
        <v>0</v>
      </c>
      <c r="O17" s="106">
        <f>COUNTIF('H Data'!I$4:I$103,$C17)</f>
        <v>0</v>
      </c>
      <c r="P17" s="107">
        <f>COUNTIF('H Data'!J$4:J$103,$C17)</f>
        <v>0</v>
      </c>
      <c r="Q17" s="92">
        <f t="shared" si="5"/>
        <v>0</v>
      </c>
      <c r="R17" s="93">
        <f t="shared" si="6"/>
        <v>0</v>
      </c>
      <c r="S17" s="94">
        <f t="shared" si="7"/>
        <v>0</v>
      </c>
      <c r="T17" s="93">
        <f t="shared" si="8"/>
        <v>0</v>
      </c>
      <c r="U17" s="94">
        <f t="shared" si="9"/>
        <v>0</v>
      </c>
      <c r="V17" s="93">
        <f t="shared" si="10"/>
        <v>0</v>
      </c>
      <c r="W17" s="94">
        <f t="shared" si="11"/>
        <v>0</v>
      </c>
      <c r="X17" s="93">
        <f t="shared" si="12"/>
        <v>0</v>
      </c>
      <c r="Y17" s="94">
        <f t="shared" si="13"/>
        <v>0</v>
      </c>
      <c r="Z17" s="95">
        <f t="shared" si="14"/>
        <v>0</v>
      </c>
      <c r="AA17" s="125"/>
      <c r="AB17" s="124"/>
      <c r="AC17" s="116"/>
      <c r="AD17" s="116"/>
      <c r="AE17" s="70"/>
    </row>
    <row r="18" spans="2:31" ht="12.75">
      <c r="B18" s="1">
        <v>13</v>
      </c>
      <c r="C18" s="44" t="e">
        <f>SMALL('H Data'!A$4:J$103,B18)</f>
        <v>#NUM!</v>
      </c>
      <c r="D18" s="44">
        <f t="shared" si="3"/>
        <v>92</v>
      </c>
      <c r="E18" s="6" t="e">
        <f t="shared" si="15"/>
        <v>#NUM!</v>
      </c>
      <c r="F18" s="44">
        <f t="shared" si="4"/>
        <v>0</v>
      </c>
      <c r="G18" s="104">
        <f>COUNTIF('H Data'!A$4:A$103,C18)</f>
        <v>0</v>
      </c>
      <c r="H18" s="105">
        <f>COUNTIF('H Data'!B$4:B$103,C18)</f>
        <v>0</v>
      </c>
      <c r="I18" s="106">
        <f>COUNTIF('H Data'!C$4:C$103,$C18)</f>
        <v>0</v>
      </c>
      <c r="J18" s="105">
        <f>COUNTIF('H Data'!D$4:D$103,$C18)</f>
        <v>0</v>
      </c>
      <c r="K18" s="106">
        <f>COUNTIF('H Data'!E$4:E$103,$C18)</f>
        <v>0</v>
      </c>
      <c r="L18" s="105">
        <f>COUNTIF('H Data'!F$4:F$103,$C18)</f>
        <v>0</v>
      </c>
      <c r="M18" s="106">
        <f>COUNTIF('H Data'!G$4:G$103,$C18)</f>
        <v>0</v>
      </c>
      <c r="N18" s="105">
        <f>COUNTIF('H Data'!H$4:H$103,$C18)</f>
        <v>0</v>
      </c>
      <c r="O18" s="106">
        <f>COUNTIF('H Data'!I$4:I$103,$C18)</f>
        <v>0</v>
      </c>
      <c r="P18" s="107">
        <f>COUNTIF('H Data'!J$4:J$103,$C18)</f>
        <v>0</v>
      </c>
      <c r="Q18" s="92">
        <f t="shared" si="5"/>
        <v>0</v>
      </c>
      <c r="R18" s="93">
        <f t="shared" si="6"/>
        <v>0</v>
      </c>
      <c r="S18" s="94">
        <f t="shared" si="7"/>
        <v>0</v>
      </c>
      <c r="T18" s="93">
        <f t="shared" si="8"/>
        <v>0</v>
      </c>
      <c r="U18" s="94">
        <f t="shared" si="9"/>
        <v>0</v>
      </c>
      <c r="V18" s="93">
        <f t="shared" si="10"/>
        <v>0</v>
      </c>
      <c r="W18" s="94">
        <f t="shared" si="11"/>
        <v>0</v>
      </c>
      <c r="X18" s="93">
        <f t="shared" si="12"/>
        <v>0</v>
      </c>
      <c r="Y18" s="94">
        <f t="shared" si="13"/>
        <v>0</v>
      </c>
      <c r="Z18" s="95">
        <f t="shared" si="14"/>
        <v>0</v>
      </c>
      <c r="AA18" s="90"/>
      <c r="AB18" s="90"/>
      <c r="AC18" s="126"/>
      <c r="AD18" s="126"/>
      <c r="AE18" s="70"/>
    </row>
    <row r="19" spans="2:31" ht="12.75">
      <c r="B19" s="1">
        <v>14</v>
      </c>
      <c r="C19" s="44" t="e">
        <f>SMALL('H Data'!A$4:J$103,B19)</f>
        <v>#NUM!</v>
      </c>
      <c r="D19" s="44">
        <f t="shared" si="3"/>
        <v>92</v>
      </c>
      <c r="E19" s="6" t="e">
        <f t="shared" si="15"/>
        <v>#NUM!</v>
      </c>
      <c r="F19" s="44">
        <f t="shared" si="4"/>
        <v>0</v>
      </c>
      <c r="G19" s="104">
        <f>COUNTIF('H Data'!A$4:A$103,C19)</f>
        <v>0</v>
      </c>
      <c r="H19" s="105">
        <f>COUNTIF('H Data'!B$4:B$103,C19)</f>
        <v>0</v>
      </c>
      <c r="I19" s="106">
        <f>COUNTIF('H Data'!C$4:C$103,$C19)</f>
        <v>0</v>
      </c>
      <c r="J19" s="105">
        <f>COUNTIF('H Data'!D$4:D$103,$C19)</f>
        <v>0</v>
      </c>
      <c r="K19" s="106">
        <f>COUNTIF('H Data'!E$4:E$103,$C19)</f>
        <v>0</v>
      </c>
      <c r="L19" s="105">
        <f>COUNTIF('H Data'!F$4:F$103,$C19)</f>
        <v>0</v>
      </c>
      <c r="M19" s="106">
        <f>COUNTIF('H Data'!G$4:G$103,$C19)</f>
        <v>0</v>
      </c>
      <c r="N19" s="105">
        <f>COUNTIF('H Data'!H$4:H$103,$C19)</f>
        <v>0</v>
      </c>
      <c r="O19" s="106">
        <f>COUNTIF('H Data'!I$4:I$103,$C19)</f>
        <v>0</v>
      </c>
      <c r="P19" s="107">
        <f>COUNTIF('H Data'!J$4:J$103,$C19)</f>
        <v>0</v>
      </c>
      <c r="Q19" s="92">
        <f t="shared" si="5"/>
        <v>0</v>
      </c>
      <c r="R19" s="93">
        <f t="shared" si="6"/>
        <v>0</v>
      </c>
      <c r="S19" s="94">
        <f t="shared" si="7"/>
        <v>0</v>
      </c>
      <c r="T19" s="93">
        <f t="shared" si="8"/>
        <v>0</v>
      </c>
      <c r="U19" s="94">
        <f t="shared" si="9"/>
        <v>0</v>
      </c>
      <c r="V19" s="93">
        <f t="shared" si="10"/>
        <v>0</v>
      </c>
      <c r="W19" s="94">
        <f t="shared" si="11"/>
        <v>0</v>
      </c>
      <c r="X19" s="93">
        <f t="shared" si="12"/>
        <v>0</v>
      </c>
      <c r="Y19" s="94">
        <f t="shared" si="13"/>
        <v>0</v>
      </c>
      <c r="Z19" s="95">
        <f t="shared" si="14"/>
        <v>0</v>
      </c>
      <c r="AA19" s="124"/>
      <c r="AB19" s="124"/>
      <c r="AC19" s="126"/>
      <c r="AD19" s="126"/>
      <c r="AE19" s="70"/>
    </row>
    <row r="20" spans="2:31" ht="12.75">
      <c r="B20" s="1">
        <v>15</v>
      </c>
      <c r="C20" s="44" t="e">
        <f>SMALL('H Data'!A$4:J$103,B20)</f>
        <v>#NUM!</v>
      </c>
      <c r="D20" s="44">
        <f t="shared" si="3"/>
        <v>92</v>
      </c>
      <c r="E20" s="6" t="e">
        <f t="shared" si="15"/>
        <v>#NUM!</v>
      </c>
      <c r="F20" s="44">
        <f t="shared" si="4"/>
        <v>0</v>
      </c>
      <c r="G20" s="104">
        <f>COUNTIF('H Data'!A$4:A$103,C20)</f>
        <v>0</v>
      </c>
      <c r="H20" s="105">
        <f>COUNTIF('H Data'!B$4:B$103,C20)</f>
        <v>0</v>
      </c>
      <c r="I20" s="106">
        <f>COUNTIF('H Data'!C$4:C$103,$C20)</f>
        <v>0</v>
      </c>
      <c r="J20" s="105">
        <f>COUNTIF('H Data'!D$4:D$103,$C20)</f>
        <v>0</v>
      </c>
      <c r="K20" s="106">
        <f>COUNTIF('H Data'!E$4:E$103,$C20)</f>
        <v>0</v>
      </c>
      <c r="L20" s="105">
        <f>COUNTIF('H Data'!F$4:F$103,$C20)</f>
        <v>0</v>
      </c>
      <c r="M20" s="106">
        <f>COUNTIF('H Data'!G$4:G$103,$C20)</f>
        <v>0</v>
      </c>
      <c r="N20" s="105">
        <f>COUNTIF('H Data'!H$4:H$103,$C20)</f>
        <v>0</v>
      </c>
      <c r="O20" s="106">
        <f>COUNTIF('H Data'!I$4:I$103,$C20)</f>
        <v>0</v>
      </c>
      <c r="P20" s="107">
        <f>COUNTIF('H Data'!J$4:J$103,$C20)</f>
        <v>0</v>
      </c>
      <c r="Q20" s="92">
        <f t="shared" si="5"/>
        <v>0</v>
      </c>
      <c r="R20" s="93">
        <f t="shared" si="6"/>
        <v>0</v>
      </c>
      <c r="S20" s="94">
        <f t="shared" si="7"/>
        <v>0</v>
      </c>
      <c r="T20" s="93">
        <f t="shared" si="8"/>
        <v>0</v>
      </c>
      <c r="U20" s="94">
        <f t="shared" si="9"/>
        <v>0</v>
      </c>
      <c r="V20" s="93">
        <f t="shared" si="10"/>
        <v>0</v>
      </c>
      <c r="W20" s="94">
        <f t="shared" si="11"/>
        <v>0</v>
      </c>
      <c r="X20" s="93">
        <f t="shared" si="12"/>
        <v>0</v>
      </c>
      <c r="Y20" s="94">
        <f t="shared" si="13"/>
        <v>0</v>
      </c>
      <c r="Z20" s="95">
        <f t="shared" si="14"/>
        <v>0</v>
      </c>
      <c r="AA20" s="90"/>
      <c r="AB20" s="90"/>
      <c r="AC20" s="126"/>
      <c r="AD20" s="126"/>
      <c r="AE20" s="70"/>
    </row>
    <row r="21" spans="2:30" ht="12.75">
      <c r="B21" s="1">
        <v>16</v>
      </c>
      <c r="C21" s="44" t="e">
        <f>SMALL('H Data'!A$4:J$103,B21)</f>
        <v>#NUM!</v>
      </c>
      <c r="D21" s="44">
        <f t="shared" si="3"/>
        <v>92</v>
      </c>
      <c r="E21" s="6" t="e">
        <f t="shared" si="15"/>
        <v>#NUM!</v>
      </c>
      <c r="F21" s="44">
        <f t="shared" si="4"/>
        <v>0</v>
      </c>
      <c r="G21" s="104">
        <f>COUNTIF('H Data'!A$4:A$103,C21)</f>
        <v>0</v>
      </c>
      <c r="H21" s="105">
        <f>COUNTIF('H Data'!B$4:B$103,C21)</f>
        <v>0</v>
      </c>
      <c r="I21" s="106">
        <f>COUNTIF('H Data'!C$4:C$103,$C21)</f>
        <v>0</v>
      </c>
      <c r="J21" s="105">
        <f>COUNTIF('H Data'!D$4:D$103,$C21)</f>
        <v>0</v>
      </c>
      <c r="K21" s="106">
        <f>COUNTIF('H Data'!E$4:E$103,$C21)</f>
        <v>0</v>
      </c>
      <c r="L21" s="105">
        <f>COUNTIF('H Data'!F$4:F$103,$C21)</f>
        <v>0</v>
      </c>
      <c r="M21" s="106">
        <f>COUNTIF('H Data'!G$4:G$103,$C21)</f>
        <v>0</v>
      </c>
      <c r="N21" s="105">
        <f>COUNTIF('H Data'!H$4:H$103,$C21)</f>
        <v>0</v>
      </c>
      <c r="O21" s="106">
        <f>COUNTIF('H Data'!I$4:I$103,$C21)</f>
        <v>0</v>
      </c>
      <c r="P21" s="107">
        <f>COUNTIF('H Data'!J$4:J$103,$C21)</f>
        <v>0</v>
      </c>
      <c r="Q21" s="92">
        <f t="shared" si="5"/>
        <v>0</v>
      </c>
      <c r="R21" s="93">
        <f t="shared" si="6"/>
        <v>0</v>
      </c>
      <c r="S21" s="94">
        <f t="shared" si="7"/>
        <v>0</v>
      </c>
      <c r="T21" s="93">
        <f t="shared" si="8"/>
        <v>0</v>
      </c>
      <c r="U21" s="94">
        <f t="shared" si="9"/>
        <v>0</v>
      </c>
      <c r="V21" s="93">
        <f t="shared" si="10"/>
        <v>0</v>
      </c>
      <c r="W21" s="94">
        <f t="shared" si="11"/>
        <v>0</v>
      </c>
      <c r="X21" s="93">
        <f t="shared" si="12"/>
        <v>0</v>
      </c>
      <c r="Y21" s="94">
        <f t="shared" si="13"/>
        <v>0</v>
      </c>
      <c r="Z21" s="95">
        <f t="shared" si="14"/>
        <v>0</v>
      </c>
      <c r="AA21" s="1"/>
      <c r="AB21" s="1"/>
      <c r="AC21" s="132"/>
      <c r="AD21" s="133"/>
    </row>
    <row r="22" spans="2:26" ht="12.75">
      <c r="B22" s="1">
        <v>17</v>
      </c>
      <c r="C22" s="44" t="e">
        <f>SMALL('H Data'!A$4:J$103,B22)</f>
        <v>#NUM!</v>
      </c>
      <c r="D22" s="44">
        <f t="shared" si="3"/>
        <v>92</v>
      </c>
      <c r="E22" s="6" t="e">
        <f t="shared" si="15"/>
        <v>#NUM!</v>
      </c>
      <c r="F22" s="44">
        <f t="shared" si="4"/>
        <v>0</v>
      </c>
      <c r="G22" s="104">
        <f>COUNTIF('H Data'!A$4:A$103,C22)</f>
        <v>0</v>
      </c>
      <c r="H22" s="105">
        <f>COUNTIF('H Data'!B$4:B$103,C22)</f>
        <v>0</v>
      </c>
      <c r="I22" s="106">
        <f>COUNTIF('H Data'!C$4:C$103,$C22)</f>
        <v>0</v>
      </c>
      <c r="J22" s="105">
        <f>COUNTIF('H Data'!D$4:D$103,$C22)</f>
        <v>0</v>
      </c>
      <c r="K22" s="106">
        <f>COUNTIF('H Data'!E$4:E$103,$C22)</f>
        <v>0</v>
      </c>
      <c r="L22" s="105">
        <f>COUNTIF('H Data'!F$4:F$103,$C22)</f>
        <v>0</v>
      </c>
      <c r="M22" s="106">
        <f>COUNTIF('H Data'!G$4:G$103,$C22)</f>
        <v>0</v>
      </c>
      <c r="N22" s="105">
        <f>COUNTIF('H Data'!H$4:H$103,$C22)</f>
        <v>0</v>
      </c>
      <c r="O22" s="106">
        <f>COUNTIF('H Data'!I$4:I$103,$C22)</f>
        <v>0</v>
      </c>
      <c r="P22" s="107">
        <f>COUNTIF('H Data'!J$4:J$103,$C22)</f>
        <v>0</v>
      </c>
      <c r="Q22" s="92">
        <f t="shared" si="5"/>
        <v>0</v>
      </c>
      <c r="R22" s="93">
        <f t="shared" si="6"/>
        <v>0</v>
      </c>
      <c r="S22" s="94">
        <f t="shared" si="7"/>
        <v>0</v>
      </c>
      <c r="T22" s="93">
        <f t="shared" si="8"/>
        <v>0</v>
      </c>
      <c r="U22" s="94">
        <f t="shared" si="9"/>
        <v>0</v>
      </c>
      <c r="V22" s="93">
        <f t="shared" si="10"/>
        <v>0</v>
      </c>
      <c r="W22" s="94">
        <f t="shared" si="11"/>
        <v>0</v>
      </c>
      <c r="X22" s="93">
        <f t="shared" si="12"/>
        <v>0</v>
      </c>
      <c r="Y22" s="94">
        <f t="shared" si="13"/>
        <v>0</v>
      </c>
      <c r="Z22" s="95">
        <f t="shared" si="14"/>
        <v>0</v>
      </c>
    </row>
    <row r="23" spans="2:26" ht="12.75">
      <c r="B23" s="1">
        <v>18</v>
      </c>
      <c r="C23" s="44" t="e">
        <f>SMALL('H Data'!A$4:J$103,B23)</f>
        <v>#NUM!</v>
      </c>
      <c r="D23" s="44">
        <f t="shared" si="3"/>
        <v>92</v>
      </c>
      <c r="E23" s="6" t="e">
        <f t="shared" si="15"/>
        <v>#NUM!</v>
      </c>
      <c r="F23" s="44">
        <f t="shared" si="4"/>
        <v>0</v>
      </c>
      <c r="G23" s="104">
        <f>COUNTIF('H Data'!A$4:A$103,C23)</f>
        <v>0</v>
      </c>
      <c r="H23" s="105">
        <f>COUNTIF('H Data'!B$4:B$103,C23)</f>
        <v>0</v>
      </c>
      <c r="I23" s="106">
        <f>COUNTIF('H Data'!C$4:C$103,$C23)</f>
        <v>0</v>
      </c>
      <c r="J23" s="105">
        <f>COUNTIF('H Data'!D$4:D$103,$C23)</f>
        <v>0</v>
      </c>
      <c r="K23" s="106">
        <f>COUNTIF('H Data'!E$4:E$103,$C23)</f>
        <v>0</v>
      </c>
      <c r="L23" s="105">
        <f>COUNTIF('H Data'!F$4:F$103,$C23)</f>
        <v>0</v>
      </c>
      <c r="M23" s="106">
        <f>COUNTIF('H Data'!G$4:G$103,$C23)</f>
        <v>0</v>
      </c>
      <c r="N23" s="105">
        <f>COUNTIF('H Data'!H$4:H$103,$C23)</f>
        <v>0</v>
      </c>
      <c r="O23" s="106">
        <f>COUNTIF('H Data'!I$4:I$103,$C23)</f>
        <v>0</v>
      </c>
      <c r="P23" s="107">
        <f>COUNTIF('H Data'!J$4:J$103,$C23)</f>
        <v>0</v>
      </c>
      <c r="Q23" s="92">
        <f t="shared" si="5"/>
        <v>0</v>
      </c>
      <c r="R23" s="93">
        <f t="shared" si="6"/>
        <v>0</v>
      </c>
      <c r="S23" s="94">
        <f t="shared" si="7"/>
        <v>0</v>
      </c>
      <c r="T23" s="93">
        <f t="shared" si="8"/>
        <v>0</v>
      </c>
      <c r="U23" s="94">
        <f t="shared" si="9"/>
        <v>0</v>
      </c>
      <c r="V23" s="93">
        <f t="shared" si="10"/>
        <v>0</v>
      </c>
      <c r="W23" s="94">
        <f t="shared" si="11"/>
        <v>0</v>
      </c>
      <c r="X23" s="93">
        <f t="shared" si="12"/>
        <v>0</v>
      </c>
      <c r="Y23" s="94">
        <f t="shared" si="13"/>
        <v>0</v>
      </c>
      <c r="Z23" s="95">
        <f t="shared" si="14"/>
        <v>0</v>
      </c>
    </row>
    <row r="24" spans="2:28" ht="12.75">
      <c r="B24" s="1">
        <v>19</v>
      </c>
      <c r="C24" s="44" t="e">
        <f>SMALL('H Data'!A$4:J$103,B24)</f>
        <v>#NUM!</v>
      </c>
      <c r="D24" s="44">
        <f t="shared" si="3"/>
        <v>92</v>
      </c>
      <c r="E24" s="6" t="e">
        <f t="shared" si="15"/>
        <v>#NUM!</v>
      </c>
      <c r="F24" s="44">
        <f t="shared" si="4"/>
        <v>0</v>
      </c>
      <c r="G24" s="104">
        <f>COUNTIF('H Data'!A$4:A$103,C24)</f>
        <v>0</v>
      </c>
      <c r="H24" s="105">
        <f>COUNTIF('H Data'!B$4:B$103,C24)</f>
        <v>0</v>
      </c>
      <c r="I24" s="106">
        <f>COUNTIF('H Data'!C$4:C$103,$C24)</f>
        <v>0</v>
      </c>
      <c r="J24" s="105">
        <f>COUNTIF('H Data'!D$4:D$103,$C24)</f>
        <v>0</v>
      </c>
      <c r="K24" s="106">
        <f>COUNTIF('H Data'!E$4:E$103,$C24)</f>
        <v>0</v>
      </c>
      <c r="L24" s="105">
        <f>COUNTIF('H Data'!F$4:F$103,$C24)</f>
        <v>0</v>
      </c>
      <c r="M24" s="106">
        <f>COUNTIF('H Data'!G$4:G$103,$C24)</f>
        <v>0</v>
      </c>
      <c r="N24" s="105">
        <f>COUNTIF('H Data'!H$4:H$103,$C24)</f>
        <v>0</v>
      </c>
      <c r="O24" s="106">
        <f>COUNTIF('H Data'!I$4:I$103,$C24)</f>
        <v>0</v>
      </c>
      <c r="P24" s="107">
        <f>COUNTIF('H Data'!J$4:J$103,$C24)</f>
        <v>0</v>
      </c>
      <c r="Q24" s="92">
        <f t="shared" si="5"/>
        <v>0</v>
      </c>
      <c r="R24" s="93">
        <f t="shared" si="6"/>
        <v>0</v>
      </c>
      <c r="S24" s="94">
        <f t="shared" si="7"/>
        <v>0</v>
      </c>
      <c r="T24" s="93">
        <f t="shared" si="8"/>
        <v>0</v>
      </c>
      <c r="U24" s="94">
        <f t="shared" si="9"/>
        <v>0</v>
      </c>
      <c r="V24" s="93">
        <f t="shared" si="10"/>
        <v>0</v>
      </c>
      <c r="W24" s="94">
        <f t="shared" si="11"/>
        <v>0</v>
      </c>
      <c r="X24" s="93">
        <f t="shared" si="12"/>
        <v>0</v>
      </c>
      <c r="Y24" s="94">
        <f t="shared" si="13"/>
        <v>0</v>
      </c>
      <c r="Z24" s="95">
        <f t="shared" si="14"/>
        <v>0</v>
      </c>
      <c r="AA24" s="1"/>
      <c r="AB24" s="1"/>
    </row>
    <row r="25" spans="2:28" ht="12.75">
      <c r="B25" s="1">
        <v>20</v>
      </c>
      <c r="C25" s="44" t="e">
        <f>SMALL('H Data'!A$4:J$103,B25)</f>
        <v>#NUM!</v>
      </c>
      <c r="D25" s="44">
        <f t="shared" si="3"/>
        <v>92</v>
      </c>
      <c r="E25" s="6" t="e">
        <f t="shared" si="15"/>
        <v>#NUM!</v>
      </c>
      <c r="F25" s="44">
        <f t="shared" si="4"/>
        <v>0</v>
      </c>
      <c r="G25" s="104">
        <f>COUNTIF('H Data'!A$4:A$103,C25)</f>
        <v>0</v>
      </c>
      <c r="H25" s="105">
        <f>COUNTIF('H Data'!B$4:B$103,C25)</f>
        <v>0</v>
      </c>
      <c r="I25" s="106">
        <f>COUNTIF('H Data'!C$4:C$103,$C25)</f>
        <v>0</v>
      </c>
      <c r="J25" s="105">
        <f>COUNTIF('H Data'!D$4:D$103,$C25)</f>
        <v>0</v>
      </c>
      <c r="K25" s="106">
        <f>COUNTIF('H Data'!E$4:E$103,$C25)</f>
        <v>0</v>
      </c>
      <c r="L25" s="105">
        <f>COUNTIF('H Data'!F$4:F$103,$C25)</f>
        <v>0</v>
      </c>
      <c r="M25" s="106">
        <f>COUNTIF('H Data'!G$4:G$103,$C25)</f>
        <v>0</v>
      </c>
      <c r="N25" s="105">
        <f>COUNTIF('H Data'!H$4:H$103,$C25)</f>
        <v>0</v>
      </c>
      <c r="O25" s="106">
        <f>COUNTIF('H Data'!I$4:I$103,$C25)</f>
        <v>0</v>
      </c>
      <c r="P25" s="107">
        <f>COUNTIF('H Data'!J$4:J$103,$C25)</f>
        <v>0</v>
      </c>
      <c r="Q25" s="92">
        <f t="shared" si="5"/>
        <v>0</v>
      </c>
      <c r="R25" s="93">
        <f t="shared" si="6"/>
        <v>0</v>
      </c>
      <c r="S25" s="94">
        <f t="shared" si="7"/>
        <v>0</v>
      </c>
      <c r="T25" s="93">
        <f t="shared" si="8"/>
        <v>0</v>
      </c>
      <c r="U25" s="94">
        <f t="shared" si="9"/>
        <v>0</v>
      </c>
      <c r="V25" s="93">
        <f t="shared" si="10"/>
        <v>0</v>
      </c>
      <c r="W25" s="94">
        <f t="shared" si="11"/>
        <v>0</v>
      </c>
      <c r="X25" s="93">
        <f t="shared" si="12"/>
        <v>0</v>
      </c>
      <c r="Y25" s="94">
        <f t="shared" si="13"/>
        <v>0</v>
      </c>
      <c r="Z25" s="95">
        <f t="shared" si="14"/>
        <v>0</v>
      </c>
      <c r="AA25" s="1"/>
      <c r="AB25" s="1"/>
    </row>
    <row r="26" spans="2:28" ht="12.75">
      <c r="B26" s="1">
        <v>21</v>
      </c>
      <c r="C26" s="44" t="e">
        <f>SMALL('H Data'!A$4:J$103,B26)</f>
        <v>#NUM!</v>
      </c>
      <c r="D26" s="44">
        <f t="shared" si="3"/>
        <v>92</v>
      </c>
      <c r="E26" s="6" t="e">
        <f t="shared" si="15"/>
        <v>#NUM!</v>
      </c>
      <c r="F26" s="44">
        <f t="shared" si="4"/>
        <v>0</v>
      </c>
      <c r="G26" s="104">
        <f>COUNTIF('H Data'!A$4:A$103,C26)</f>
        <v>0</v>
      </c>
      <c r="H26" s="105">
        <f>COUNTIF('H Data'!B$4:B$103,C26)</f>
        <v>0</v>
      </c>
      <c r="I26" s="106">
        <f>COUNTIF('H Data'!C$4:C$103,$C26)</f>
        <v>0</v>
      </c>
      <c r="J26" s="105">
        <f>COUNTIF('H Data'!D$4:D$103,$C26)</f>
        <v>0</v>
      </c>
      <c r="K26" s="106">
        <f>COUNTIF('H Data'!E$4:E$103,$C26)</f>
        <v>0</v>
      </c>
      <c r="L26" s="105">
        <f>COUNTIF('H Data'!F$4:F$103,$C26)</f>
        <v>0</v>
      </c>
      <c r="M26" s="106">
        <f>COUNTIF('H Data'!G$4:G$103,$C26)</f>
        <v>0</v>
      </c>
      <c r="N26" s="105">
        <f>COUNTIF('H Data'!H$4:H$103,$C26)</f>
        <v>0</v>
      </c>
      <c r="O26" s="106">
        <f>COUNTIF('H Data'!I$4:I$103,$C26)</f>
        <v>0</v>
      </c>
      <c r="P26" s="107">
        <f>COUNTIF('H Data'!J$4:J$103,$C26)</f>
        <v>0</v>
      </c>
      <c r="Q26" s="92">
        <f t="shared" si="5"/>
        <v>0</v>
      </c>
      <c r="R26" s="93">
        <f t="shared" si="6"/>
        <v>0</v>
      </c>
      <c r="S26" s="94">
        <f t="shared" si="7"/>
        <v>0</v>
      </c>
      <c r="T26" s="93">
        <f t="shared" si="8"/>
        <v>0</v>
      </c>
      <c r="U26" s="94">
        <f t="shared" si="9"/>
        <v>0</v>
      </c>
      <c r="V26" s="93">
        <f t="shared" si="10"/>
        <v>0</v>
      </c>
      <c r="W26" s="94">
        <f t="shared" si="11"/>
        <v>0</v>
      </c>
      <c r="X26" s="93">
        <f t="shared" si="12"/>
        <v>0</v>
      </c>
      <c r="Y26" s="94">
        <f t="shared" si="13"/>
        <v>0</v>
      </c>
      <c r="Z26" s="95">
        <f t="shared" si="14"/>
        <v>0</v>
      </c>
      <c r="AA26" s="1"/>
      <c r="AB26" s="1"/>
    </row>
    <row r="27" spans="2:28" ht="12.75">
      <c r="B27" s="1">
        <v>22</v>
      </c>
      <c r="C27" s="44" t="e">
        <f>SMALL('H Data'!A$4:J$103,B27)</f>
        <v>#NUM!</v>
      </c>
      <c r="D27" s="44">
        <f t="shared" si="3"/>
        <v>92</v>
      </c>
      <c r="E27" s="6" t="e">
        <f t="shared" si="15"/>
        <v>#NUM!</v>
      </c>
      <c r="F27" s="44">
        <f t="shared" si="4"/>
        <v>0</v>
      </c>
      <c r="G27" s="104">
        <f>COUNTIF('H Data'!A$4:A$103,C27)</f>
        <v>0</v>
      </c>
      <c r="H27" s="105">
        <f>COUNTIF('H Data'!B$4:B$103,C27)</f>
        <v>0</v>
      </c>
      <c r="I27" s="106">
        <f>COUNTIF('H Data'!C$4:C$103,$C27)</f>
        <v>0</v>
      </c>
      <c r="J27" s="105">
        <f>COUNTIF('H Data'!D$4:D$103,$C27)</f>
        <v>0</v>
      </c>
      <c r="K27" s="106">
        <f>COUNTIF('H Data'!E$4:E$103,$C27)</f>
        <v>0</v>
      </c>
      <c r="L27" s="105">
        <f>COUNTIF('H Data'!F$4:F$103,$C27)</f>
        <v>0</v>
      </c>
      <c r="M27" s="106">
        <f>COUNTIF('H Data'!G$4:G$103,$C27)</f>
        <v>0</v>
      </c>
      <c r="N27" s="105">
        <f>COUNTIF('H Data'!H$4:H$103,$C27)</f>
        <v>0</v>
      </c>
      <c r="O27" s="106">
        <f>COUNTIF('H Data'!I$4:I$103,$C27)</f>
        <v>0</v>
      </c>
      <c r="P27" s="107">
        <f>COUNTIF('H Data'!J$4:J$103,$C27)</f>
        <v>0</v>
      </c>
      <c r="Q27" s="92">
        <f t="shared" si="5"/>
        <v>0</v>
      </c>
      <c r="R27" s="93">
        <f t="shared" si="6"/>
        <v>0</v>
      </c>
      <c r="S27" s="94">
        <f t="shared" si="7"/>
        <v>0</v>
      </c>
      <c r="T27" s="93">
        <f t="shared" si="8"/>
        <v>0</v>
      </c>
      <c r="U27" s="94">
        <f t="shared" si="9"/>
        <v>0</v>
      </c>
      <c r="V27" s="93">
        <f t="shared" si="10"/>
        <v>0</v>
      </c>
      <c r="W27" s="94">
        <f t="shared" si="11"/>
        <v>0</v>
      </c>
      <c r="X27" s="93">
        <f t="shared" si="12"/>
        <v>0</v>
      </c>
      <c r="Y27" s="94">
        <f t="shared" si="13"/>
        <v>0</v>
      </c>
      <c r="Z27" s="95">
        <f t="shared" si="14"/>
        <v>0</v>
      </c>
      <c r="AA27" s="1"/>
      <c r="AB27" s="1"/>
    </row>
    <row r="28" spans="2:28" ht="12.75">
      <c r="B28" s="1">
        <v>23</v>
      </c>
      <c r="C28" s="44" t="e">
        <f>SMALL('H Data'!A$4:J$103,B28)</f>
        <v>#NUM!</v>
      </c>
      <c r="D28" s="44">
        <f t="shared" si="3"/>
        <v>92</v>
      </c>
      <c r="E28" s="6" t="e">
        <f t="shared" si="15"/>
        <v>#NUM!</v>
      </c>
      <c r="F28" s="44">
        <f t="shared" si="4"/>
        <v>0</v>
      </c>
      <c r="G28" s="104">
        <f>COUNTIF('H Data'!A$4:A$103,C28)</f>
        <v>0</v>
      </c>
      <c r="H28" s="105">
        <f>COUNTIF('H Data'!B$4:B$103,C28)</f>
        <v>0</v>
      </c>
      <c r="I28" s="106">
        <f>COUNTIF('H Data'!C$4:C$103,$C28)</f>
        <v>0</v>
      </c>
      <c r="J28" s="105">
        <f>COUNTIF('H Data'!D$4:D$103,$C28)</f>
        <v>0</v>
      </c>
      <c r="K28" s="106">
        <f>COUNTIF('H Data'!E$4:E$103,$C28)</f>
        <v>0</v>
      </c>
      <c r="L28" s="105">
        <f>COUNTIF('H Data'!F$4:F$103,$C28)</f>
        <v>0</v>
      </c>
      <c r="M28" s="106">
        <f>COUNTIF('H Data'!G$4:G$103,$C28)</f>
        <v>0</v>
      </c>
      <c r="N28" s="105">
        <f>COUNTIF('H Data'!H$4:H$103,$C28)</f>
        <v>0</v>
      </c>
      <c r="O28" s="106">
        <f>COUNTIF('H Data'!I$4:I$103,$C28)</f>
        <v>0</v>
      </c>
      <c r="P28" s="107">
        <f>COUNTIF('H Data'!J$4:J$103,$C28)</f>
        <v>0</v>
      </c>
      <c r="Q28" s="92">
        <f t="shared" si="5"/>
        <v>0</v>
      </c>
      <c r="R28" s="93">
        <f t="shared" si="6"/>
        <v>0</v>
      </c>
      <c r="S28" s="94">
        <f t="shared" si="7"/>
        <v>0</v>
      </c>
      <c r="T28" s="93">
        <f t="shared" si="8"/>
        <v>0</v>
      </c>
      <c r="U28" s="94">
        <f t="shared" si="9"/>
        <v>0</v>
      </c>
      <c r="V28" s="93">
        <f t="shared" si="10"/>
        <v>0</v>
      </c>
      <c r="W28" s="94">
        <f t="shared" si="11"/>
        <v>0</v>
      </c>
      <c r="X28" s="93">
        <f t="shared" si="12"/>
        <v>0</v>
      </c>
      <c r="Y28" s="94">
        <f t="shared" si="13"/>
        <v>0</v>
      </c>
      <c r="Z28" s="95">
        <f t="shared" si="14"/>
        <v>0</v>
      </c>
      <c r="AA28" s="1"/>
      <c r="AB28" s="1"/>
    </row>
    <row r="29" spans="2:28" ht="12.75">
      <c r="B29" s="1">
        <v>24</v>
      </c>
      <c r="C29" s="44" t="e">
        <f>SMALL('H Data'!A$4:J$103,B29)</f>
        <v>#NUM!</v>
      </c>
      <c r="D29" s="44">
        <f t="shared" si="3"/>
        <v>92</v>
      </c>
      <c r="E29" s="6" t="e">
        <f t="shared" si="15"/>
        <v>#NUM!</v>
      </c>
      <c r="F29" s="44">
        <f t="shared" si="4"/>
        <v>0</v>
      </c>
      <c r="G29" s="104">
        <f>COUNTIF('H Data'!A$4:A$103,C29)</f>
        <v>0</v>
      </c>
      <c r="H29" s="105">
        <f>COUNTIF('H Data'!B$4:B$103,C29)</f>
        <v>0</v>
      </c>
      <c r="I29" s="106">
        <f>COUNTIF('H Data'!C$4:C$103,$C29)</f>
        <v>0</v>
      </c>
      <c r="J29" s="105">
        <f>COUNTIF('H Data'!D$4:D$103,$C29)</f>
        <v>0</v>
      </c>
      <c r="K29" s="106">
        <f>COUNTIF('H Data'!E$4:E$103,$C29)</f>
        <v>0</v>
      </c>
      <c r="L29" s="105">
        <f>COUNTIF('H Data'!F$4:F$103,$C29)</f>
        <v>0</v>
      </c>
      <c r="M29" s="106">
        <f>COUNTIF('H Data'!G$4:G$103,$C29)</f>
        <v>0</v>
      </c>
      <c r="N29" s="105">
        <f>COUNTIF('H Data'!H$4:H$103,$C29)</f>
        <v>0</v>
      </c>
      <c r="O29" s="106">
        <f>COUNTIF('H Data'!I$4:I$103,$C29)</f>
        <v>0</v>
      </c>
      <c r="P29" s="107">
        <f>COUNTIF('H Data'!J$4:J$103,$C29)</f>
        <v>0</v>
      </c>
      <c r="Q29" s="92">
        <f t="shared" si="5"/>
        <v>0</v>
      </c>
      <c r="R29" s="93">
        <f t="shared" si="6"/>
        <v>0</v>
      </c>
      <c r="S29" s="94">
        <f t="shared" si="7"/>
        <v>0</v>
      </c>
      <c r="T29" s="93">
        <f t="shared" si="8"/>
        <v>0</v>
      </c>
      <c r="U29" s="94">
        <f t="shared" si="9"/>
        <v>0</v>
      </c>
      <c r="V29" s="93">
        <f t="shared" si="10"/>
        <v>0</v>
      </c>
      <c r="W29" s="94">
        <f t="shared" si="11"/>
        <v>0</v>
      </c>
      <c r="X29" s="93">
        <f t="shared" si="12"/>
        <v>0</v>
      </c>
      <c r="Y29" s="94">
        <f t="shared" si="13"/>
        <v>0</v>
      </c>
      <c r="Z29" s="95">
        <f t="shared" si="14"/>
        <v>0</v>
      </c>
      <c r="AA29" s="1"/>
      <c r="AB29" s="1"/>
    </row>
    <row r="30" spans="2:28" ht="12.75">
      <c r="B30" s="1">
        <v>25</v>
      </c>
      <c r="C30" s="44" t="e">
        <f>SMALL('H Data'!A$4:J$103,B30)</f>
        <v>#NUM!</v>
      </c>
      <c r="D30" s="44">
        <f t="shared" si="3"/>
        <v>92</v>
      </c>
      <c r="E30" s="6" t="e">
        <f t="shared" si="15"/>
        <v>#NUM!</v>
      </c>
      <c r="F30" s="44">
        <f t="shared" si="4"/>
        <v>0</v>
      </c>
      <c r="G30" s="104">
        <f>COUNTIF('H Data'!A$4:A$103,C30)</f>
        <v>0</v>
      </c>
      <c r="H30" s="105">
        <f>COUNTIF('H Data'!B$4:B$103,C30)</f>
        <v>0</v>
      </c>
      <c r="I30" s="106">
        <f>COUNTIF('H Data'!C$4:C$103,$C30)</f>
        <v>0</v>
      </c>
      <c r="J30" s="105">
        <f>COUNTIF('H Data'!D$4:D$103,$C30)</f>
        <v>0</v>
      </c>
      <c r="K30" s="106">
        <f>COUNTIF('H Data'!E$4:E$103,$C30)</f>
        <v>0</v>
      </c>
      <c r="L30" s="105">
        <f>COUNTIF('H Data'!F$4:F$103,$C30)</f>
        <v>0</v>
      </c>
      <c r="M30" s="106">
        <f>COUNTIF('H Data'!G$4:G$103,$C30)</f>
        <v>0</v>
      </c>
      <c r="N30" s="105">
        <f>COUNTIF('H Data'!H$4:H$103,$C30)</f>
        <v>0</v>
      </c>
      <c r="O30" s="106">
        <f>COUNTIF('H Data'!I$4:I$103,$C30)</f>
        <v>0</v>
      </c>
      <c r="P30" s="107">
        <f>COUNTIF('H Data'!J$4:J$103,$C30)</f>
        <v>0</v>
      </c>
      <c r="Q30" s="92">
        <f t="shared" si="5"/>
        <v>0</v>
      </c>
      <c r="R30" s="93">
        <f t="shared" si="6"/>
        <v>0</v>
      </c>
      <c r="S30" s="94">
        <f t="shared" si="7"/>
        <v>0</v>
      </c>
      <c r="T30" s="93">
        <f t="shared" si="8"/>
        <v>0</v>
      </c>
      <c r="U30" s="94">
        <f t="shared" si="9"/>
        <v>0</v>
      </c>
      <c r="V30" s="93">
        <f t="shared" si="10"/>
        <v>0</v>
      </c>
      <c r="W30" s="94">
        <f t="shared" si="11"/>
        <v>0</v>
      </c>
      <c r="X30" s="93">
        <f t="shared" si="12"/>
        <v>0</v>
      </c>
      <c r="Y30" s="94">
        <f t="shared" si="13"/>
        <v>0</v>
      </c>
      <c r="Z30" s="95">
        <f t="shared" si="14"/>
        <v>0</v>
      </c>
      <c r="AA30" s="1"/>
      <c r="AB30" s="1"/>
    </row>
    <row r="31" spans="2:28" ht="12.75">
      <c r="B31" s="1">
        <v>26</v>
      </c>
      <c r="C31" s="44" t="e">
        <f>SMALL('H Data'!A$4:J$103,B31)</f>
        <v>#NUM!</v>
      </c>
      <c r="D31" s="44">
        <f t="shared" si="3"/>
        <v>92</v>
      </c>
      <c r="E31" s="6" t="e">
        <f t="shared" si="15"/>
        <v>#NUM!</v>
      </c>
      <c r="F31" s="44">
        <f t="shared" si="4"/>
        <v>0</v>
      </c>
      <c r="G31" s="104">
        <f>COUNTIF('H Data'!A$4:A$103,C31)</f>
        <v>0</v>
      </c>
      <c r="H31" s="105">
        <f>COUNTIF('H Data'!B$4:B$103,C31)</f>
        <v>0</v>
      </c>
      <c r="I31" s="106">
        <f>COUNTIF('H Data'!C$4:C$103,$C31)</f>
        <v>0</v>
      </c>
      <c r="J31" s="105">
        <f>COUNTIF('H Data'!D$4:D$103,$C31)</f>
        <v>0</v>
      </c>
      <c r="K31" s="106">
        <f>COUNTIF('H Data'!E$4:E$103,$C31)</f>
        <v>0</v>
      </c>
      <c r="L31" s="105">
        <f>COUNTIF('H Data'!F$4:F$103,$C31)</f>
        <v>0</v>
      </c>
      <c r="M31" s="106">
        <f>COUNTIF('H Data'!G$4:G$103,$C31)</f>
        <v>0</v>
      </c>
      <c r="N31" s="105">
        <f>COUNTIF('H Data'!H$4:H$103,$C31)</f>
        <v>0</v>
      </c>
      <c r="O31" s="106">
        <f>COUNTIF('H Data'!I$4:I$103,$C31)</f>
        <v>0</v>
      </c>
      <c r="P31" s="107">
        <f>COUNTIF('H Data'!J$4:J$103,$C31)</f>
        <v>0</v>
      </c>
      <c r="Q31" s="92">
        <f t="shared" si="5"/>
        <v>0</v>
      </c>
      <c r="R31" s="93">
        <f t="shared" si="6"/>
        <v>0</v>
      </c>
      <c r="S31" s="94">
        <f t="shared" si="7"/>
        <v>0</v>
      </c>
      <c r="T31" s="93">
        <f t="shared" si="8"/>
        <v>0</v>
      </c>
      <c r="U31" s="94">
        <f t="shared" si="9"/>
        <v>0</v>
      </c>
      <c r="V31" s="93">
        <f t="shared" si="10"/>
        <v>0</v>
      </c>
      <c r="W31" s="94">
        <f t="shared" si="11"/>
        <v>0</v>
      </c>
      <c r="X31" s="93">
        <f t="shared" si="12"/>
        <v>0</v>
      </c>
      <c r="Y31" s="94">
        <f t="shared" si="13"/>
        <v>0</v>
      </c>
      <c r="Z31" s="95">
        <f t="shared" si="14"/>
        <v>0</v>
      </c>
      <c r="AA31" s="1"/>
      <c r="AB31" s="1"/>
    </row>
    <row r="32" spans="2:28" ht="12.75">
      <c r="B32" s="1">
        <v>27</v>
      </c>
      <c r="C32" s="44" t="e">
        <f>SMALL('H Data'!A$4:J$103,B32)</f>
        <v>#NUM!</v>
      </c>
      <c r="D32" s="44">
        <f t="shared" si="3"/>
        <v>92</v>
      </c>
      <c r="E32" s="6" t="e">
        <f t="shared" si="15"/>
        <v>#NUM!</v>
      </c>
      <c r="F32" s="44">
        <f t="shared" si="4"/>
        <v>0</v>
      </c>
      <c r="G32" s="104">
        <f>COUNTIF('H Data'!A$4:A$103,C32)</f>
        <v>0</v>
      </c>
      <c r="H32" s="105">
        <f>COUNTIF('H Data'!B$4:B$103,C32)</f>
        <v>0</v>
      </c>
      <c r="I32" s="106">
        <f>COUNTIF('H Data'!C$4:C$103,$C32)</f>
        <v>0</v>
      </c>
      <c r="J32" s="105">
        <f>COUNTIF('H Data'!D$4:D$103,$C32)</f>
        <v>0</v>
      </c>
      <c r="K32" s="106">
        <f>COUNTIF('H Data'!E$4:E$103,$C32)</f>
        <v>0</v>
      </c>
      <c r="L32" s="105">
        <f>COUNTIF('H Data'!F$4:F$103,$C32)</f>
        <v>0</v>
      </c>
      <c r="M32" s="106">
        <f>COUNTIF('H Data'!G$4:G$103,$C32)</f>
        <v>0</v>
      </c>
      <c r="N32" s="105">
        <f>COUNTIF('H Data'!H$4:H$103,$C32)</f>
        <v>0</v>
      </c>
      <c r="O32" s="106">
        <f>COUNTIF('H Data'!I$4:I$103,$C32)</f>
        <v>0</v>
      </c>
      <c r="P32" s="107">
        <f>COUNTIF('H Data'!J$4:J$103,$C32)</f>
        <v>0</v>
      </c>
      <c r="Q32" s="92">
        <f t="shared" si="5"/>
        <v>0</v>
      </c>
      <c r="R32" s="93">
        <f t="shared" si="6"/>
        <v>0</v>
      </c>
      <c r="S32" s="94">
        <f t="shared" si="7"/>
        <v>0</v>
      </c>
      <c r="T32" s="93">
        <f t="shared" si="8"/>
        <v>0</v>
      </c>
      <c r="U32" s="94">
        <f t="shared" si="9"/>
        <v>0</v>
      </c>
      <c r="V32" s="93">
        <f t="shared" si="10"/>
        <v>0</v>
      </c>
      <c r="W32" s="94">
        <f t="shared" si="11"/>
        <v>0</v>
      </c>
      <c r="X32" s="93">
        <f t="shared" si="12"/>
        <v>0</v>
      </c>
      <c r="Y32" s="94">
        <f t="shared" si="13"/>
        <v>0</v>
      </c>
      <c r="Z32" s="95">
        <f t="shared" si="14"/>
        <v>0</v>
      </c>
      <c r="AA32" s="1"/>
      <c r="AB32" s="1"/>
    </row>
    <row r="33" spans="2:28" ht="12.75">
      <c r="B33" s="1">
        <v>28</v>
      </c>
      <c r="C33" s="44" t="e">
        <f>SMALL('H Data'!A$4:J$103,B33)</f>
        <v>#NUM!</v>
      </c>
      <c r="D33" s="44">
        <f t="shared" si="3"/>
        <v>92</v>
      </c>
      <c r="E33" s="6" t="e">
        <f t="shared" si="15"/>
        <v>#NUM!</v>
      </c>
      <c r="F33" s="44">
        <f t="shared" si="4"/>
        <v>0</v>
      </c>
      <c r="G33" s="104">
        <f>COUNTIF('H Data'!A$4:A$103,C33)</f>
        <v>0</v>
      </c>
      <c r="H33" s="105">
        <f>COUNTIF('H Data'!B$4:B$103,C33)</f>
        <v>0</v>
      </c>
      <c r="I33" s="106">
        <f>COUNTIF('H Data'!C$4:C$103,$C33)</f>
        <v>0</v>
      </c>
      <c r="J33" s="105">
        <f>COUNTIF('H Data'!D$4:D$103,$C33)</f>
        <v>0</v>
      </c>
      <c r="K33" s="106">
        <f>COUNTIF('H Data'!E$4:E$103,$C33)</f>
        <v>0</v>
      </c>
      <c r="L33" s="105">
        <f>COUNTIF('H Data'!F$4:F$103,$C33)</f>
        <v>0</v>
      </c>
      <c r="M33" s="106">
        <f>COUNTIF('H Data'!G$4:G$103,$C33)</f>
        <v>0</v>
      </c>
      <c r="N33" s="105">
        <f>COUNTIF('H Data'!H$4:H$103,$C33)</f>
        <v>0</v>
      </c>
      <c r="O33" s="106">
        <f>COUNTIF('H Data'!I$4:I$103,$C33)</f>
        <v>0</v>
      </c>
      <c r="P33" s="107">
        <f>COUNTIF('H Data'!J$4:J$103,$C33)</f>
        <v>0</v>
      </c>
      <c r="Q33" s="92">
        <f t="shared" si="5"/>
        <v>0</v>
      </c>
      <c r="R33" s="93">
        <f t="shared" si="6"/>
        <v>0</v>
      </c>
      <c r="S33" s="94">
        <f t="shared" si="7"/>
        <v>0</v>
      </c>
      <c r="T33" s="93">
        <f t="shared" si="8"/>
        <v>0</v>
      </c>
      <c r="U33" s="94">
        <f t="shared" si="9"/>
        <v>0</v>
      </c>
      <c r="V33" s="93">
        <f t="shared" si="10"/>
        <v>0</v>
      </c>
      <c r="W33" s="94">
        <f t="shared" si="11"/>
        <v>0</v>
      </c>
      <c r="X33" s="93">
        <f t="shared" si="12"/>
        <v>0</v>
      </c>
      <c r="Y33" s="94">
        <f t="shared" si="13"/>
        <v>0</v>
      </c>
      <c r="Z33" s="95">
        <f t="shared" si="14"/>
        <v>0</v>
      </c>
      <c r="AA33" s="1"/>
      <c r="AB33" s="1"/>
    </row>
    <row r="34" spans="2:28" ht="12.75">
      <c r="B34" s="1">
        <v>29</v>
      </c>
      <c r="C34" s="44" t="e">
        <f>SMALL('H Data'!A$4:J$103,B34)</f>
        <v>#NUM!</v>
      </c>
      <c r="D34" s="44">
        <f t="shared" si="3"/>
        <v>92</v>
      </c>
      <c r="E34" s="6" t="e">
        <f t="shared" si="15"/>
        <v>#NUM!</v>
      </c>
      <c r="F34" s="44">
        <f t="shared" si="4"/>
        <v>0</v>
      </c>
      <c r="G34" s="104">
        <f>COUNTIF('H Data'!A$4:A$103,C34)</f>
        <v>0</v>
      </c>
      <c r="H34" s="105">
        <f>COUNTIF('H Data'!B$4:B$103,C34)</f>
        <v>0</v>
      </c>
      <c r="I34" s="106">
        <f>COUNTIF('H Data'!C$4:C$103,$C34)</f>
        <v>0</v>
      </c>
      <c r="J34" s="105">
        <f>COUNTIF('H Data'!D$4:D$103,$C34)</f>
        <v>0</v>
      </c>
      <c r="K34" s="106">
        <f>COUNTIF('H Data'!E$4:E$103,$C34)</f>
        <v>0</v>
      </c>
      <c r="L34" s="105">
        <f>COUNTIF('H Data'!F$4:F$103,$C34)</f>
        <v>0</v>
      </c>
      <c r="M34" s="106">
        <f>COUNTIF('H Data'!G$4:G$103,$C34)</f>
        <v>0</v>
      </c>
      <c r="N34" s="105">
        <f>COUNTIF('H Data'!H$4:H$103,$C34)</f>
        <v>0</v>
      </c>
      <c r="O34" s="106">
        <f>COUNTIF('H Data'!I$4:I$103,$C34)</f>
        <v>0</v>
      </c>
      <c r="P34" s="107">
        <f>COUNTIF('H Data'!J$4:J$103,$C34)</f>
        <v>0</v>
      </c>
      <c r="Q34" s="92">
        <f t="shared" si="5"/>
        <v>0</v>
      </c>
      <c r="R34" s="93">
        <f t="shared" si="6"/>
        <v>0</v>
      </c>
      <c r="S34" s="94">
        <f t="shared" si="7"/>
        <v>0</v>
      </c>
      <c r="T34" s="93">
        <f t="shared" si="8"/>
        <v>0</v>
      </c>
      <c r="U34" s="94">
        <f t="shared" si="9"/>
        <v>0</v>
      </c>
      <c r="V34" s="93">
        <f t="shared" si="10"/>
        <v>0</v>
      </c>
      <c r="W34" s="94">
        <f t="shared" si="11"/>
        <v>0</v>
      </c>
      <c r="X34" s="93">
        <f t="shared" si="12"/>
        <v>0</v>
      </c>
      <c r="Y34" s="94">
        <f t="shared" si="13"/>
        <v>0</v>
      </c>
      <c r="Z34" s="95">
        <f t="shared" si="14"/>
        <v>0</v>
      </c>
      <c r="AA34" s="1"/>
      <c r="AB34" s="1"/>
    </row>
    <row r="35" spans="2:28" ht="12.75">
      <c r="B35" s="1">
        <v>30</v>
      </c>
      <c r="C35" s="44" t="e">
        <f>SMALL('H Data'!A$4:J$103,B35)</f>
        <v>#NUM!</v>
      </c>
      <c r="D35" s="44">
        <f t="shared" si="3"/>
        <v>92</v>
      </c>
      <c r="E35" s="6" t="e">
        <f t="shared" si="15"/>
        <v>#NUM!</v>
      </c>
      <c r="F35" s="44">
        <f t="shared" si="4"/>
        <v>0</v>
      </c>
      <c r="G35" s="104">
        <f>COUNTIF('H Data'!A$4:A$103,C35)</f>
        <v>0</v>
      </c>
      <c r="H35" s="105">
        <f>COUNTIF('H Data'!B$4:B$103,C35)</f>
        <v>0</v>
      </c>
      <c r="I35" s="106">
        <f>COUNTIF('H Data'!C$4:C$103,$C35)</f>
        <v>0</v>
      </c>
      <c r="J35" s="105">
        <f>COUNTIF('H Data'!D$4:D$103,$C35)</f>
        <v>0</v>
      </c>
      <c r="K35" s="106">
        <f>COUNTIF('H Data'!E$4:E$103,$C35)</f>
        <v>0</v>
      </c>
      <c r="L35" s="105">
        <f>COUNTIF('H Data'!F$4:F$103,$C35)</f>
        <v>0</v>
      </c>
      <c r="M35" s="106">
        <f>COUNTIF('H Data'!G$4:G$103,$C35)</f>
        <v>0</v>
      </c>
      <c r="N35" s="105">
        <f>COUNTIF('H Data'!H$4:H$103,$C35)</f>
        <v>0</v>
      </c>
      <c r="O35" s="106">
        <f>COUNTIF('H Data'!I$4:I$103,$C35)</f>
        <v>0</v>
      </c>
      <c r="P35" s="107">
        <f>COUNTIF('H Data'!J$4:J$103,$C35)</f>
        <v>0</v>
      </c>
      <c r="Q35" s="92">
        <f t="shared" si="5"/>
        <v>0</v>
      </c>
      <c r="R35" s="93">
        <f t="shared" si="6"/>
        <v>0</v>
      </c>
      <c r="S35" s="94">
        <f t="shared" si="7"/>
        <v>0</v>
      </c>
      <c r="T35" s="93">
        <f t="shared" si="8"/>
        <v>0</v>
      </c>
      <c r="U35" s="94">
        <f t="shared" si="9"/>
        <v>0</v>
      </c>
      <c r="V35" s="93">
        <f t="shared" si="10"/>
        <v>0</v>
      </c>
      <c r="W35" s="94">
        <f t="shared" si="11"/>
        <v>0</v>
      </c>
      <c r="X35" s="93">
        <f t="shared" si="12"/>
        <v>0</v>
      </c>
      <c r="Y35" s="94">
        <f t="shared" si="13"/>
        <v>0</v>
      </c>
      <c r="Z35" s="95">
        <f t="shared" si="14"/>
        <v>0</v>
      </c>
      <c r="AA35" s="1"/>
      <c r="AB35" s="1"/>
    </row>
    <row r="36" spans="2:28" ht="12.75">
      <c r="B36" s="1">
        <v>31</v>
      </c>
      <c r="C36" s="44" t="e">
        <f>SMALL('H Data'!A$4:J$103,B36)</f>
        <v>#NUM!</v>
      </c>
      <c r="D36" s="44">
        <f t="shared" si="3"/>
        <v>92</v>
      </c>
      <c r="E36" s="6" t="e">
        <f t="shared" si="15"/>
        <v>#NUM!</v>
      </c>
      <c r="F36" s="44">
        <f t="shared" si="4"/>
        <v>0</v>
      </c>
      <c r="G36" s="104">
        <f>COUNTIF('H Data'!A$4:A$103,C36)</f>
        <v>0</v>
      </c>
      <c r="H36" s="105">
        <f>COUNTIF('H Data'!B$4:B$103,C36)</f>
        <v>0</v>
      </c>
      <c r="I36" s="106">
        <f>COUNTIF('H Data'!C$4:C$103,$C36)</f>
        <v>0</v>
      </c>
      <c r="J36" s="105">
        <f>COUNTIF('H Data'!D$4:D$103,$C36)</f>
        <v>0</v>
      </c>
      <c r="K36" s="106">
        <f>COUNTIF('H Data'!E$4:E$103,$C36)</f>
        <v>0</v>
      </c>
      <c r="L36" s="105">
        <f>COUNTIF('H Data'!F$4:F$103,$C36)</f>
        <v>0</v>
      </c>
      <c r="M36" s="106">
        <f>COUNTIF('H Data'!G$4:G$103,$C36)</f>
        <v>0</v>
      </c>
      <c r="N36" s="105">
        <f>COUNTIF('H Data'!H$4:H$103,$C36)</f>
        <v>0</v>
      </c>
      <c r="O36" s="106">
        <f>COUNTIF('H Data'!I$4:I$103,$C36)</f>
        <v>0</v>
      </c>
      <c r="P36" s="107">
        <f>COUNTIF('H Data'!J$4:J$103,$C36)</f>
        <v>0</v>
      </c>
      <c r="Q36" s="92">
        <f t="shared" si="5"/>
        <v>0</v>
      </c>
      <c r="R36" s="93">
        <f t="shared" si="6"/>
        <v>0</v>
      </c>
      <c r="S36" s="94">
        <f t="shared" si="7"/>
        <v>0</v>
      </c>
      <c r="T36" s="93">
        <f t="shared" si="8"/>
        <v>0</v>
      </c>
      <c r="U36" s="94">
        <f t="shared" si="9"/>
        <v>0</v>
      </c>
      <c r="V36" s="93">
        <f t="shared" si="10"/>
        <v>0</v>
      </c>
      <c r="W36" s="94">
        <f t="shared" si="11"/>
        <v>0</v>
      </c>
      <c r="X36" s="93">
        <f t="shared" si="12"/>
        <v>0</v>
      </c>
      <c r="Y36" s="94">
        <f t="shared" si="13"/>
        <v>0</v>
      </c>
      <c r="Z36" s="95">
        <f t="shared" si="14"/>
        <v>0</v>
      </c>
      <c r="AA36" s="1"/>
      <c r="AB36" s="1"/>
    </row>
    <row r="37" spans="2:28" ht="12.75">
      <c r="B37" s="1">
        <v>32</v>
      </c>
      <c r="C37" s="44" t="e">
        <f>SMALL('H Data'!A$4:J$103,B37)</f>
        <v>#NUM!</v>
      </c>
      <c r="D37" s="44">
        <f t="shared" si="3"/>
        <v>92</v>
      </c>
      <c r="E37" s="6" t="e">
        <f t="shared" si="15"/>
        <v>#NUM!</v>
      </c>
      <c r="F37" s="44">
        <f t="shared" si="4"/>
        <v>0</v>
      </c>
      <c r="G37" s="104">
        <f>COUNTIF('H Data'!A$4:A$103,C37)</f>
        <v>0</v>
      </c>
      <c r="H37" s="105">
        <f>COUNTIF('H Data'!B$4:B$103,C37)</f>
        <v>0</v>
      </c>
      <c r="I37" s="106">
        <f>COUNTIF('H Data'!C$4:C$103,$C37)</f>
        <v>0</v>
      </c>
      <c r="J37" s="105">
        <f>COUNTIF('H Data'!D$4:D$103,$C37)</f>
        <v>0</v>
      </c>
      <c r="K37" s="106">
        <f>COUNTIF('H Data'!E$4:E$103,$C37)</f>
        <v>0</v>
      </c>
      <c r="L37" s="105">
        <f>COUNTIF('H Data'!F$4:F$103,$C37)</f>
        <v>0</v>
      </c>
      <c r="M37" s="106">
        <f>COUNTIF('H Data'!G$4:G$103,$C37)</f>
        <v>0</v>
      </c>
      <c r="N37" s="105">
        <f>COUNTIF('H Data'!H$4:H$103,$C37)</f>
        <v>0</v>
      </c>
      <c r="O37" s="106">
        <f>COUNTIF('H Data'!I$4:I$103,$C37)</f>
        <v>0</v>
      </c>
      <c r="P37" s="107">
        <f>COUNTIF('H Data'!J$4:J$103,$C37)</f>
        <v>0</v>
      </c>
      <c r="Q37" s="92">
        <f t="shared" si="5"/>
        <v>0</v>
      </c>
      <c r="R37" s="93">
        <f t="shared" si="6"/>
        <v>0</v>
      </c>
      <c r="S37" s="94">
        <f t="shared" si="7"/>
        <v>0</v>
      </c>
      <c r="T37" s="93">
        <f t="shared" si="8"/>
        <v>0</v>
      </c>
      <c r="U37" s="94">
        <f t="shared" si="9"/>
        <v>0</v>
      </c>
      <c r="V37" s="93">
        <f t="shared" si="10"/>
        <v>0</v>
      </c>
      <c r="W37" s="94">
        <f t="shared" si="11"/>
        <v>0</v>
      </c>
      <c r="X37" s="93">
        <f t="shared" si="12"/>
        <v>0</v>
      </c>
      <c r="Y37" s="94">
        <f t="shared" si="13"/>
        <v>0</v>
      </c>
      <c r="Z37" s="95">
        <f t="shared" si="14"/>
        <v>0</v>
      </c>
      <c r="AA37" s="1"/>
      <c r="AB37" s="1"/>
    </row>
    <row r="38" spans="2:28" ht="12.75">
      <c r="B38" s="1">
        <v>33</v>
      </c>
      <c r="C38" s="44" t="e">
        <f>SMALL('H Data'!A$4:J$103,B38)</f>
        <v>#NUM!</v>
      </c>
      <c r="D38" s="44">
        <f t="shared" si="3"/>
        <v>92</v>
      </c>
      <c r="E38" s="6" t="e">
        <f t="shared" si="15"/>
        <v>#NUM!</v>
      </c>
      <c r="F38" s="44">
        <f t="shared" si="4"/>
        <v>0</v>
      </c>
      <c r="G38" s="104">
        <f>COUNTIF('H Data'!A$4:A$103,C38)</f>
        <v>0</v>
      </c>
      <c r="H38" s="105">
        <f>COUNTIF('H Data'!B$4:B$103,C38)</f>
        <v>0</v>
      </c>
      <c r="I38" s="106">
        <f>COUNTIF('H Data'!C$4:C$103,$C38)</f>
        <v>0</v>
      </c>
      <c r="J38" s="105">
        <f>COUNTIF('H Data'!D$4:D$103,$C38)</f>
        <v>0</v>
      </c>
      <c r="K38" s="106">
        <f>COUNTIF('H Data'!E$4:E$103,$C38)</f>
        <v>0</v>
      </c>
      <c r="L38" s="105">
        <f>COUNTIF('H Data'!F$4:F$103,$C38)</f>
        <v>0</v>
      </c>
      <c r="M38" s="106">
        <f>COUNTIF('H Data'!G$4:G$103,$C38)</f>
        <v>0</v>
      </c>
      <c r="N38" s="105">
        <f>COUNTIF('H Data'!H$4:H$103,$C38)</f>
        <v>0</v>
      </c>
      <c r="O38" s="106">
        <f>COUNTIF('H Data'!I$4:I$103,$C38)</f>
        <v>0</v>
      </c>
      <c r="P38" s="107">
        <f>COUNTIF('H Data'!J$4:J$103,$C38)</f>
        <v>0</v>
      </c>
      <c r="Q38" s="92">
        <f t="shared" si="5"/>
        <v>0</v>
      </c>
      <c r="R38" s="93">
        <f t="shared" si="6"/>
        <v>0</v>
      </c>
      <c r="S38" s="94">
        <f t="shared" si="7"/>
        <v>0</v>
      </c>
      <c r="T38" s="93">
        <f t="shared" si="8"/>
        <v>0</v>
      </c>
      <c r="U38" s="94">
        <f t="shared" si="9"/>
        <v>0</v>
      </c>
      <c r="V38" s="93">
        <f t="shared" si="10"/>
        <v>0</v>
      </c>
      <c r="W38" s="94">
        <f t="shared" si="11"/>
        <v>0</v>
      </c>
      <c r="X38" s="93">
        <f t="shared" si="12"/>
        <v>0</v>
      </c>
      <c r="Y38" s="94">
        <f t="shared" si="13"/>
        <v>0</v>
      </c>
      <c r="Z38" s="95">
        <f t="shared" si="14"/>
        <v>0</v>
      </c>
      <c r="AA38" s="1"/>
      <c r="AB38" s="1"/>
    </row>
    <row r="39" spans="2:28" ht="12.75">
      <c r="B39" s="1">
        <v>34</v>
      </c>
      <c r="C39" s="44" t="e">
        <f>SMALL('H Data'!A$4:J$103,B39)</f>
        <v>#NUM!</v>
      </c>
      <c r="D39" s="44">
        <f>COUNTIF(C$6:C$105,C39)</f>
        <v>92</v>
      </c>
      <c r="E39" s="6" t="e">
        <f t="shared" si="15"/>
        <v>#NUM!</v>
      </c>
      <c r="F39" s="44">
        <f t="shared" si="4"/>
        <v>0</v>
      </c>
      <c r="G39" s="104">
        <f>COUNTIF('H Data'!A$4:A$103,C39)</f>
        <v>0</v>
      </c>
      <c r="H39" s="105">
        <f>COUNTIF('H Data'!B$4:B$103,C39)</f>
        <v>0</v>
      </c>
      <c r="I39" s="106">
        <f>COUNTIF('H Data'!C$4:C$103,$C39)</f>
        <v>0</v>
      </c>
      <c r="J39" s="105">
        <f>COUNTIF('H Data'!D$4:D$103,$C39)</f>
        <v>0</v>
      </c>
      <c r="K39" s="106">
        <f>COUNTIF('H Data'!E$4:E$103,$C39)</f>
        <v>0</v>
      </c>
      <c r="L39" s="105">
        <f>COUNTIF('H Data'!F$4:F$103,$C39)</f>
        <v>0</v>
      </c>
      <c r="M39" s="106">
        <f>COUNTIF('H Data'!G$4:G$103,$C39)</f>
        <v>0</v>
      </c>
      <c r="N39" s="105">
        <f>COUNTIF('H Data'!H$4:H$103,$C39)</f>
        <v>0</v>
      </c>
      <c r="O39" s="106">
        <f>COUNTIF('H Data'!I$4:I$103,$C39)</f>
        <v>0</v>
      </c>
      <c r="P39" s="107">
        <f>COUNTIF('H Data'!J$4:J$103,$C39)</f>
        <v>0</v>
      </c>
      <c r="Q39" s="92">
        <f t="shared" si="5"/>
        <v>0</v>
      </c>
      <c r="R39" s="93">
        <f t="shared" si="6"/>
        <v>0</v>
      </c>
      <c r="S39" s="94">
        <f t="shared" si="7"/>
        <v>0</v>
      </c>
      <c r="T39" s="93">
        <f t="shared" si="8"/>
        <v>0</v>
      </c>
      <c r="U39" s="94">
        <f t="shared" si="9"/>
        <v>0</v>
      </c>
      <c r="V39" s="93">
        <f t="shared" si="10"/>
        <v>0</v>
      </c>
      <c r="W39" s="94">
        <f t="shared" si="11"/>
        <v>0</v>
      </c>
      <c r="X39" s="93">
        <f t="shared" si="12"/>
        <v>0</v>
      </c>
      <c r="Y39" s="94">
        <f t="shared" si="13"/>
        <v>0</v>
      </c>
      <c r="Z39" s="95">
        <f t="shared" si="14"/>
        <v>0</v>
      </c>
      <c r="AA39" s="1"/>
      <c r="AB39" s="1"/>
    </row>
    <row r="40" spans="2:28" ht="12.75">
      <c r="B40" s="1">
        <v>35</v>
      </c>
      <c r="C40" s="44" t="e">
        <f>SMALL('H Data'!A$4:J$103,B40)</f>
        <v>#NUM!</v>
      </c>
      <c r="D40" s="44">
        <f t="shared" si="3"/>
        <v>92</v>
      </c>
      <c r="E40" s="6" t="e">
        <f t="shared" si="15"/>
        <v>#NUM!</v>
      </c>
      <c r="F40" s="44">
        <f t="shared" si="4"/>
        <v>0</v>
      </c>
      <c r="G40" s="104">
        <f>COUNTIF('H Data'!A$4:A$103,C40)</f>
        <v>0</v>
      </c>
      <c r="H40" s="105">
        <f>COUNTIF('H Data'!B$4:B$103,C40)</f>
        <v>0</v>
      </c>
      <c r="I40" s="106">
        <f>COUNTIF('H Data'!C$4:C$103,$C40)</f>
        <v>0</v>
      </c>
      <c r="J40" s="105">
        <f>COUNTIF('H Data'!D$4:D$103,$C40)</f>
        <v>0</v>
      </c>
      <c r="K40" s="106">
        <f>COUNTIF('H Data'!E$4:E$103,$C40)</f>
        <v>0</v>
      </c>
      <c r="L40" s="105">
        <f>COUNTIF('H Data'!F$4:F$103,$C40)</f>
        <v>0</v>
      </c>
      <c r="M40" s="106">
        <f>COUNTIF('H Data'!G$4:G$103,$C40)</f>
        <v>0</v>
      </c>
      <c r="N40" s="105">
        <f>COUNTIF('H Data'!H$4:H$103,$C40)</f>
        <v>0</v>
      </c>
      <c r="O40" s="106">
        <f>COUNTIF('H Data'!I$4:I$103,$C40)</f>
        <v>0</v>
      </c>
      <c r="P40" s="107">
        <f>COUNTIF('H Data'!J$4:J$103,$C40)</f>
        <v>0</v>
      </c>
      <c r="Q40" s="92">
        <f t="shared" si="5"/>
        <v>0</v>
      </c>
      <c r="R40" s="93">
        <f t="shared" si="6"/>
        <v>0</v>
      </c>
      <c r="S40" s="94">
        <f t="shared" si="7"/>
        <v>0</v>
      </c>
      <c r="T40" s="93">
        <f t="shared" si="8"/>
        <v>0</v>
      </c>
      <c r="U40" s="94">
        <f t="shared" si="9"/>
        <v>0</v>
      </c>
      <c r="V40" s="93">
        <f t="shared" si="10"/>
        <v>0</v>
      </c>
      <c r="W40" s="94">
        <f t="shared" si="11"/>
        <v>0</v>
      </c>
      <c r="X40" s="93">
        <f t="shared" si="12"/>
        <v>0</v>
      </c>
      <c r="Y40" s="94">
        <f t="shared" si="13"/>
        <v>0</v>
      </c>
      <c r="Z40" s="95">
        <f t="shared" si="14"/>
        <v>0</v>
      </c>
      <c r="AA40" s="1"/>
      <c r="AB40" s="1"/>
    </row>
    <row r="41" spans="2:28" ht="12.75">
      <c r="B41" s="1">
        <v>36</v>
      </c>
      <c r="C41" s="44" t="e">
        <f>SMALL('H Data'!A$4:J$103,B41)</f>
        <v>#NUM!</v>
      </c>
      <c r="D41" s="44">
        <f t="shared" si="3"/>
        <v>92</v>
      </c>
      <c r="E41" s="6" t="e">
        <f t="shared" si="15"/>
        <v>#NUM!</v>
      </c>
      <c r="F41" s="44">
        <f t="shared" si="4"/>
        <v>0</v>
      </c>
      <c r="G41" s="104">
        <f>COUNTIF('H Data'!A$4:A$103,C41)</f>
        <v>0</v>
      </c>
      <c r="H41" s="105">
        <f>COUNTIF('H Data'!B$4:B$103,C41)</f>
        <v>0</v>
      </c>
      <c r="I41" s="106">
        <f>COUNTIF('H Data'!C$4:C$103,$C41)</f>
        <v>0</v>
      </c>
      <c r="J41" s="105">
        <f>COUNTIF('H Data'!D$4:D$103,$C41)</f>
        <v>0</v>
      </c>
      <c r="K41" s="106">
        <f>COUNTIF('H Data'!E$4:E$103,$C41)</f>
        <v>0</v>
      </c>
      <c r="L41" s="105">
        <f>COUNTIF('H Data'!F$4:F$103,$C41)</f>
        <v>0</v>
      </c>
      <c r="M41" s="106">
        <f>COUNTIF('H Data'!G$4:G$103,$C41)</f>
        <v>0</v>
      </c>
      <c r="N41" s="105">
        <f>COUNTIF('H Data'!H$4:H$103,$C41)</f>
        <v>0</v>
      </c>
      <c r="O41" s="106">
        <f>COUNTIF('H Data'!I$4:I$103,$C41)</f>
        <v>0</v>
      </c>
      <c r="P41" s="107">
        <f>COUNTIF('H Data'!J$4:J$103,$C41)</f>
        <v>0</v>
      </c>
      <c r="Q41" s="92">
        <f t="shared" si="5"/>
        <v>0</v>
      </c>
      <c r="R41" s="93">
        <f t="shared" si="6"/>
        <v>0</v>
      </c>
      <c r="S41" s="94">
        <f t="shared" si="7"/>
        <v>0</v>
      </c>
      <c r="T41" s="93">
        <f t="shared" si="8"/>
        <v>0</v>
      </c>
      <c r="U41" s="94">
        <f t="shared" si="9"/>
        <v>0</v>
      </c>
      <c r="V41" s="93">
        <f t="shared" si="10"/>
        <v>0</v>
      </c>
      <c r="W41" s="94">
        <f t="shared" si="11"/>
        <v>0</v>
      </c>
      <c r="X41" s="93">
        <f t="shared" si="12"/>
        <v>0</v>
      </c>
      <c r="Y41" s="94">
        <f t="shared" si="13"/>
        <v>0</v>
      </c>
      <c r="Z41" s="95">
        <f t="shared" si="14"/>
        <v>0</v>
      </c>
      <c r="AA41" s="1"/>
      <c r="AB41" s="1"/>
    </row>
    <row r="42" spans="2:28" ht="12.75">
      <c r="B42" s="1">
        <v>37</v>
      </c>
      <c r="C42" s="44" t="e">
        <f>SMALL('H Data'!A$4:J$103,B42)</f>
        <v>#NUM!</v>
      </c>
      <c r="D42" s="44">
        <f t="shared" si="3"/>
        <v>92</v>
      </c>
      <c r="E42" s="6" t="e">
        <f t="shared" si="15"/>
        <v>#NUM!</v>
      </c>
      <c r="F42" s="44">
        <f t="shared" si="4"/>
        <v>0</v>
      </c>
      <c r="G42" s="104">
        <f>COUNTIF('H Data'!A$4:A$103,C42)</f>
        <v>0</v>
      </c>
      <c r="H42" s="105">
        <f>COUNTIF('H Data'!B$4:B$103,C42)</f>
        <v>0</v>
      </c>
      <c r="I42" s="106">
        <f>COUNTIF('H Data'!C$4:C$103,$C42)</f>
        <v>0</v>
      </c>
      <c r="J42" s="105">
        <f>COUNTIF('H Data'!D$4:D$103,$C42)</f>
        <v>0</v>
      </c>
      <c r="K42" s="106">
        <f>COUNTIF('H Data'!E$4:E$103,$C42)</f>
        <v>0</v>
      </c>
      <c r="L42" s="105">
        <f>COUNTIF('H Data'!F$4:F$103,$C42)</f>
        <v>0</v>
      </c>
      <c r="M42" s="106">
        <f>COUNTIF('H Data'!G$4:G$103,$C42)</f>
        <v>0</v>
      </c>
      <c r="N42" s="105">
        <f>COUNTIF('H Data'!H$4:H$103,$C42)</f>
        <v>0</v>
      </c>
      <c r="O42" s="106">
        <f>COUNTIF('H Data'!I$4:I$103,$C42)</f>
        <v>0</v>
      </c>
      <c r="P42" s="107">
        <f>COUNTIF('H Data'!J$4:J$103,$C42)</f>
        <v>0</v>
      </c>
      <c r="Q42" s="92">
        <f t="shared" si="5"/>
        <v>0</v>
      </c>
      <c r="R42" s="93">
        <f t="shared" si="6"/>
        <v>0</v>
      </c>
      <c r="S42" s="94">
        <f t="shared" si="7"/>
        <v>0</v>
      </c>
      <c r="T42" s="93">
        <f t="shared" si="8"/>
        <v>0</v>
      </c>
      <c r="U42" s="94">
        <f t="shared" si="9"/>
        <v>0</v>
      </c>
      <c r="V42" s="93">
        <f t="shared" si="10"/>
        <v>0</v>
      </c>
      <c r="W42" s="94">
        <f t="shared" si="11"/>
        <v>0</v>
      </c>
      <c r="X42" s="93">
        <f t="shared" si="12"/>
        <v>0</v>
      </c>
      <c r="Y42" s="94">
        <f t="shared" si="13"/>
        <v>0</v>
      </c>
      <c r="Z42" s="95">
        <f t="shared" si="14"/>
        <v>0</v>
      </c>
      <c r="AA42" s="1"/>
      <c r="AB42" s="1"/>
    </row>
    <row r="43" spans="2:28" ht="12.75">
      <c r="B43" s="1">
        <v>38</v>
      </c>
      <c r="C43" s="44" t="e">
        <f>SMALL('H Data'!A$4:J$103,B43)</f>
        <v>#NUM!</v>
      </c>
      <c r="D43" s="44">
        <f t="shared" si="3"/>
        <v>92</v>
      </c>
      <c r="E43" s="6" t="e">
        <f t="shared" si="15"/>
        <v>#NUM!</v>
      </c>
      <c r="F43" s="44">
        <f t="shared" si="4"/>
        <v>0</v>
      </c>
      <c r="G43" s="104">
        <f>COUNTIF('H Data'!A$4:A$103,C43)</f>
        <v>0</v>
      </c>
      <c r="H43" s="105">
        <f>COUNTIF('H Data'!B$4:B$103,C43)</f>
        <v>0</v>
      </c>
      <c r="I43" s="106">
        <f>COUNTIF('H Data'!C$4:C$103,$C43)</f>
        <v>0</v>
      </c>
      <c r="J43" s="105">
        <f>COUNTIF('H Data'!D$4:D$103,$C43)</f>
        <v>0</v>
      </c>
      <c r="K43" s="106">
        <f>COUNTIF('H Data'!E$4:E$103,$C43)</f>
        <v>0</v>
      </c>
      <c r="L43" s="105">
        <f>COUNTIF('H Data'!F$4:F$103,$C43)</f>
        <v>0</v>
      </c>
      <c r="M43" s="106">
        <f>COUNTIF('H Data'!G$4:G$103,$C43)</f>
        <v>0</v>
      </c>
      <c r="N43" s="105">
        <f>COUNTIF('H Data'!H$4:H$103,$C43)</f>
        <v>0</v>
      </c>
      <c r="O43" s="106">
        <f>COUNTIF('H Data'!I$4:I$103,$C43)</f>
        <v>0</v>
      </c>
      <c r="P43" s="107">
        <f>COUNTIF('H Data'!J$4:J$103,$C43)</f>
        <v>0</v>
      </c>
      <c r="Q43" s="92">
        <f t="shared" si="5"/>
        <v>0</v>
      </c>
      <c r="R43" s="93">
        <f t="shared" si="6"/>
        <v>0</v>
      </c>
      <c r="S43" s="94">
        <f t="shared" si="7"/>
        <v>0</v>
      </c>
      <c r="T43" s="93">
        <f t="shared" si="8"/>
        <v>0</v>
      </c>
      <c r="U43" s="94">
        <f t="shared" si="9"/>
        <v>0</v>
      </c>
      <c r="V43" s="93">
        <f t="shared" si="10"/>
        <v>0</v>
      </c>
      <c r="W43" s="94">
        <f t="shared" si="11"/>
        <v>0</v>
      </c>
      <c r="X43" s="93">
        <f t="shared" si="12"/>
        <v>0</v>
      </c>
      <c r="Y43" s="94">
        <f t="shared" si="13"/>
        <v>0</v>
      </c>
      <c r="Z43" s="95">
        <f t="shared" si="14"/>
        <v>0</v>
      </c>
      <c r="AA43" s="1"/>
      <c r="AB43" s="1"/>
    </row>
    <row r="44" spans="2:28" ht="12.75">
      <c r="B44" s="1">
        <v>39</v>
      </c>
      <c r="C44" s="44" t="e">
        <f>SMALL('H Data'!A$4:J$103,B44)</f>
        <v>#NUM!</v>
      </c>
      <c r="D44" s="44">
        <f t="shared" si="3"/>
        <v>92</v>
      </c>
      <c r="E44" s="6" t="e">
        <f t="shared" si="15"/>
        <v>#NUM!</v>
      </c>
      <c r="F44" s="44">
        <f t="shared" si="4"/>
        <v>0</v>
      </c>
      <c r="G44" s="104">
        <f>COUNTIF('H Data'!A$4:A$103,C44)</f>
        <v>0</v>
      </c>
      <c r="H44" s="105">
        <f>COUNTIF('H Data'!B$4:B$103,C44)</f>
        <v>0</v>
      </c>
      <c r="I44" s="106">
        <f>COUNTIF('H Data'!C$4:C$103,$C44)</f>
        <v>0</v>
      </c>
      <c r="J44" s="105">
        <f>COUNTIF('H Data'!D$4:D$103,$C44)</f>
        <v>0</v>
      </c>
      <c r="K44" s="106">
        <f>COUNTIF('H Data'!E$4:E$103,$C44)</f>
        <v>0</v>
      </c>
      <c r="L44" s="105">
        <f>COUNTIF('H Data'!F$4:F$103,$C44)</f>
        <v>0</v>
      </c>
      <c r="M44" s="106">
        <f>COUNTIF('H Data'!G$4:G$103,$C44)</f>
        <v>0</v>
      </c>
      <c r="N44" s="105">
        <f>COUNTIF('H Data'!H$4:H$103,$C44)</f>
        <v>0</v>
      </c>
      <c r="O44" s="106">
        <f>COUNTIF('H Data'!I$4:I$103,$C44)</f>
        <v>0</v>
      </c>
      <c r="P44" s="107">
        <f>COUNTIF('H Data'!J$4:J$103,$C44)</f>
        <v>0</v>
      </c>
      <c r="Q44" s="92">
        <f t="shared" si="5"/>
        <v>0</v>
      </c>
      <c r="R44" s="93">
        <f t="shared" si="6"/>
        <v>0</v>
      </c>
      <c r="S44" s="94">
        <f t="shared" si="7"/>
        <v>0</v>
      </c>
      <c r="T44" s="93">
        <f t="shared" si="8"/>
        <v>0</v>
      </c>
      <c r="U44" s="94">
        <f t="shared" si="9"/>
        <v>0</v>
      </c>
      <c r="V44" s="93">
        <f t="shared" si="10"/>
        <v>0</v>
      </c>
      <c r="W44" s="94">
        <f t="shared" si="11"/>
        <v>0</v>
      </c>
      <c r="X44" s="93">
        <f t="shared" si="12"/>
        <v>0</v>
      </c>
      <c r="Y44" s="94">
        <f t="shared" si="13"/>
        <v>0</v>
      </c>
      <c r="Z44" s="95">
        <f t="shared" si="14"/>
        <v>0</v>
      </c>
      <c r="AA44" s="1"/>
      <c r="AB44" s="1"/>
    </row>
    <row r="45" spans="2:28" ht="12.75">
      <c r="B45" s="1">
        <v>40</v>
      </c>
      <c r="C45" s="44" t="e">
        <f>SMALL('H Data'!A$4:J$103,B45)</f>
        <v>#NUM!</v>
      </c>
      <c r="D45" s="44">
        <f t="shared" si="3"/>
        <v>92</v>
      </c>
      <c r="E45" s="6" t="e">
        <f t="shared" si="15"/>
        <v>#NUM!</v>
      </c>
      <c r="F45" s="44">
        <f t="shared" si="4"/>
        <v>0</v>
      </c>
      <c r="G45" s="104">
        <f>COUNTIF('H Data'!A$4:A$103,C45)</f>
        <v>0</v>
      </c>
      <c r="H45" s="105">
        <f>COUNTIF('H Data'!B$4:B$103,C45)</f>
        <v>0</v>
      </c>
      <c r="I45" s="106">
        <f>COUNTIF('H Data'!C$4:C$103,$C45)</f>
        <v>0</v>
      </c>
      <c r="J45" s="105">
        <f>COUNTIF('H Data'!D$4:D$103,$C45)</f>
        <v>0</v>
      </c>
      <c r="K45" s="106">
        <f>COUNTIF('H Data'!E$4:E$103,$C45)</f>
        <v>0</v>
      </c>
      <c r="L45" s="105">
        <f>COUNTIF('H Data'!F$4:F$103,$C45)</f>
        <v>0</v>
      </c>
      <c r="M45" s="106">
        <f>COUNTIF('H Data'!G$4:G$103,$C45)</f>
        <v>0</v>
      </c>
      <c r="N45" s="105">
        <f>COUNTIF('H Data'!H$4:H$103,$C45)</f>
        <v>0</v>
      </c>
      <c r="O45" s="106">
        <f>COUNTIF('H Data'!I$4:I$103,$C45)</f>
        <v>0</v>
      </c>
      <c r="P45" s="107">
        <f>COUNTIF('H Data'!J$4:J$103,$C45)</f>
        <v>0</v>
      </c>
      <c r="Q45" s="92">
        <f t="shared" si="5"/>
        <v>0</v>
      </c>
      <c r="R45" s="93">
        <f t="shared" si="6"/>
        <v>0</v>
      </c>
      <c r="S45" s="94">
        <f t="shared" si="7"/>
        <v>0</v>
      </c>
      <c r="T45" s="93">
        <f t="shared" si="8"/>
        <v>0</v>
      </c>
      <c r="U45" s="94">
        <f t="shared" si="9"/>
        <v>0</v>
      </c>
      <c r="V45" s="93">
        <f t="shared" si="10"/>
        <v>0</v>
      </c>
      <c r="W45" s="94">
        <f t="shared" si="11"/>
        <v>0</v>
      </c>
      <c r="X45" s="93">
        <f t="shared" si="12"/>
        <v>0</v>
      </c>
      <c r="Y45" s="94">
        <f t="shared" si="13"/>
        <v>0</v>
      </c>
      <c r="Z45" s="95">
        <f t="shared" si="14"/>
        <v>0</v>
      </c>
      <c r="AA45" s="1"/>
      <c r="AB45" s="1"/>
    </row>
    <row r="46" spans="2:26" ht="12.75">
      <c r="B46" s="1">
        <v>41</v>
      </c>
      <c r="C46" s="44" t="e">
        <f>SMALL('H Data'!A$4:J$103,B46)</f>
        <v>#NUM!</v>
      </c>
      <c r="D46" s="44">
        <f t="shared" si="3"/>
        <v>92</v>
      </c>
      <c r="E46" s="6" t="e">
        <f t="shared" si="15"/>
        <v>#NUM!</v>
      </c>
      <c r="F46" s="44">
        <f t="shared" si="4"/>
        <v>0</v>
      </c>
      <c r="G46" s="104">
        <f>COUNTIF('H Data'!A$4:A$103,C46)</f>
        <v>0</v>
      </c>
      <c r="H46" s="105">
        <f>COUNTIF('H Data'!B$4:B$103,C46)</f>
        <v>0</v>
      </c>
      <c r="I46" s="106">
        <f>COUNTIF('H Data'!C$4:C$103,$C46)</f>
        <v>0</v>
      </c>
      <c r="J46" s="105">
        <f>COUNTIF('H Data'!D$4:D$103,$C46)</f>
        <v>0</v>
      </c>
      <c r="K46" s="106">
        <f>COUNTIF('H Data'!E$4:E$103,$C46)</f>
        <v>0</v>
      </c>
      <c r="L46" s="105">
        <f>COUNTIF('H Data'!F$4:F$103,$C46)</f>
        <v>0</v>
      </c>
      <c r="M46" s="106">
        <f>COUNTIF('H Data'!G$4:G$103,$C46)</f>
        <v>0</v>
      </c>
      <c r="N46" s="105">
        <f>COUNTIF('H Data'!H$4:H$103,$C46)</f>
        <v>0</v>
      </c>
      <c r="O46" s="106">
        <f>COUNTIF('H Data'!I$4:I$103,$C46)</f>
        <v>0</v>
      </c>
      <c r="P46" s="107">
        <f>COUNTIF('H Data'!J$4:J$103,$C46)</f>
        <v>0</v>
      </c>
      <c r="Q46" s="92">
        <f t="shared" si="5"/>
        <v>0</v>
      </c>
      <c r="R46" s="93">
        <f t="shared" si="6"/>
        <v>0</v>
      </c>
      <c r="S46" s="94">
        <f t="shared" si="7"/>
        <v>0</v>
      </c>
      <c r="T46" s="93">
        <f t="shared" si="8"/>
        <v>0</v>
      </c>
      <c r="U46" s="94">
        <f t="shared" si="9"/>
        <v>0</v>
      </c>
      <c r="V46" s="93">
        <f t="shared" si="10"/>
        <v>0</v>
      </c>
      <c r="W46" s="94">
        <f t="shared" si="11"/>
        <v>0</v>
      </c>
      <c r="X46" s="93">
        <f t="shared" si="12"/>
        <v>0</v>
      </c>
      <c r="Y46" s="94">
        <f t="shared" si="13"/>
        <v>0</v>
      </c>
      <c r="Z46" s="95">
        <f t="shared" si="14"/>
        <v>0</v>
      </c>
    </row>
    <row r="47" spans="2:26" ht="12.75">
      <c r="B47" s="1">
        <v>42</v>
      </c>
      <c r="C47" s="44" t="e">
        <f>SMALL('H Data'!A$4:J$103,B47)</f>
        <v>#NUM!</v>
      </c>
      <c r="D47" s="44">
        <f t="shared" si="3"/>
        <v>92</v>
      </c>
      <c r="E47" s="6" t="e">
        <f t="shared" si="15"/>
        <v>#NUM!</v>
      </c>
      <c r="F47" s="44">
        <f t="shared" si="4"/>
        <v>0</v>
      </c>
      <c r="G47" s="104">
        <f>COUNTIF('H Data'!A$4:A$103,C47)</f>
        <v>0</v>
      </c>
      <c r="H47" s="105">
        <f>COUNTIF('H Data'!B$4:B$103,C47)</f>
        <v>0</v>
      </c>
      <c r="I47" s="106">
        <f>COUNTIF('H Data'!C$4:C$103,$C47)</f>
        <v>0</v>
      </c>
      <c r="J47" s="105">
        <f>COUNTIF('H Data'!D$4:D$103,$C47)</f>
        <v>0</v>
      </c>
      <c r="K47" s="106">
        <f>COUNTIF('H Data'!E$4:E$103,$C47)</f>
        <v>0</v>
      </c>
      <c r="L47" s="105">
        <f>COUNTIF('H Data'!F$4:F$103,$C47)</f>
        <v>0</v>
      </c>
      <c r="M47" s="106">
        <f>COUNTIF('H Data'!G$4:G$103,$C47)</f>
        <v>0</v>
      </c>
      <c r="N47" s="105">
        <f>COUNTIF('H Data'!H$4:H$103,$C47)</f>
        <v>0</v>
      </c>
      <c r="O47" s="106">
        <f>COUNTIF('H Data'!I$4:I$103,$C47)</f>
        <v>0</v>
      </c>
      <c r="P47" s="107">
        <f>COUNTIF('H Data'!J$4:J$103,$C47)</f>
        <v>0</v>
      </c>
      <c r="Q47" s="92">
        <f t="shared" si="5"/>
        <v>0</v>
      </c>
      <c r="R47" s="93">
        <f t="shared" si="6"/>
        <v>0</v>
      </c>
      <c r="S47" s="94">
        <f t="shared" si="7"/>
        <v>0</v>
      </c>
      <c r="T47" s="93">
        <f t="shared" si="8"/>
        <v>0</v>
      </c>
      <c r="U47" s="94">
        <f t="shared" si="9"/>
        <v>0</v>
      </c>
      <c r="V47" s="93">
        <f t="shared" si="10"/>
        <v>0</v>
      </c>
      <c r="W47" s="94">
        <f t="shared" si="11"/>
        <v>0</v>
      </c>
      <c r="X47" s="93">
        <f t="shared" si="12"/>
        <v>0</v>
      </c>
      <c r="Y47" s="94">
        <f t="shared" si="13"/>
        <v>0</v>
      </c>
      <c r="Z47" s="95">
        <f t="shared" si="14"/>
        <v>0</v>
      </c>
    </row>
    <row r="48" spans="2:26" ht="12.75">
      <c r="B48" s="1">
        <v>43</v>
      </c>
      <c r="C48" s="44" t="e">
        <f>SMALL('H Data'!A$4:J$103,B48)</f>
        <v>#NUM!</v>
      </c>
      <c r="D48" s="44">
        <f t="shared" si="3"/>
        <v>92</v>
      </c>
      <c r="E48" s="6" t="e">
        <f t="shared" si="15"/>
        <v>#NUM!</v>
      </c>
      <c r="F48" s="44">
        <f t="shared" si="4"/>
        <v>0</v>
      </c>
      <c r="G48" s="104">
        <f>COUNTIF('H Data'!A$4:A$103,C48)</f>
        <v>0</v>
      </c>
      <c r="H48" s="105">
        <f>COUNTIF('H Data'!B$4:B$103,C48)</f>
        <v>0</v>
      </c>
      <c r="I48" s="106">
        <f>COUNTIF('H Data'!C$4:C$103,$C48)</f>
        <v>0</v>
      </c>
      <c r="J48" s="105">
        <f>COUNTIF('H Data'!D$4:D$103,$C48)</f>
        <v>0</v>
      </c>
      <c r="K48" s="106">
        <f>COUNTIF('H Data'!E$4:E$103,$C48)</f>
        <v>0</v>
      </c>
      <c r="L48" s="105">
        <f>COUNTIF('H Data'!F$4:F$103,$C48)</f>
        <v>0</v>
      </c>
      <c r="M48" s="106">
        <f>COUNTIF('H Data'!G$4:G$103,$C48)</f>
        <v>0</v>
      </c>
      <c r="N48" s="105">
        <f>COUNTIF('H Data'!H$4:H$103,$C48)</f>
        <v>0</v>
      </c>
      <c r="O48" s="106">
        <f>COUNTIF('H Data'!I$4:I$103,$C48)</f>
        <v>0</v>
      </c>
      <c r="P48" s="107">
        <f>COUNTIF('H Data'!J$4:J$103,$C48)</f>
        <v>0</v>
      </c>
      <c r="Q48" s="92">
        <f t="shared" si="5"/>
        <v>0</v>
      </c>
      <c r="R48" s="93">
        <f t="shared" si="6"/>
        <v>0</v>
      </c>
      <c r="S48" s="94">
        <f t="shared" si="7"/>
        <v>0</v>
      </c>
      <c r="T48" s="93">
        <f t="shared" si="8"/>
        <v>0</v>
      </c>
      <c r="U48" s="94">
        <f t="shared" si="9"/>
        <v>0</v>
      </c>
      <c r="V48" s="93">
        <f t="shared" si="10"/>
        <v>0</v>
      </c>
      <c r="W48" s="94">
        <f t="shared" si="11"/>
        <v>0</v>
      </c>
      <c r="X48" s="93">
        <f t="shared" si="12"/>
        <v>0</v>
      </c>
      <c r="Y48" s="94">
        <f t="shared" si="13"/>
        <v>0</v>
      </c>
      <c r="Z48" s="95">
        <f t="shared" si="14"/>
        <v>0</v>
      </c>
    </row>
    <row r="49" spans="2:26" ht="12.75">
      <c r="B49" s="1">
        <v>44</v>
      </c>
      <c r="C49" s="44" t="e">
        <f>SMALL('H Data'!A$4:J$103,B49)</f>
        <v>#NUM!</v>
      </c>
      <c r="D49" s="44">
        <f t="shared" si="3"/>
        <v>92</v>
      </c>
      <c r="E49" s="6" t="e">
        <f t="shared" si="15"/>
        <v>#NUM!</v>
      </c>
      <c r="F49" s="44">
        <f t="shared" si="4"/>
        <v>0</v>
      </c>
      <c r="G49" s="104">
        <f>COUNTIF('H Data'!A$4:A$103,C49)</f>
        <v>0</v>
      </c>
      <c r="H49" s="105">
        <f>COUNTIF('H Data'!B$4:B$103,C49)</f>
        <v>0</v>
      </c>
      <c r="I49" s="106">
        <f>COUNTIF('H Data'!C$4:C$103,$C49)</f>
        <v>0</v>
      </c>
      <c r="J49" s="105">
        <f>COUNTIF('H Data'!D$4:D$103,$C49)</f>
        <v>0</v>
      </c>
      <c r="K49" s="106">
        <f>COUNTIF('H Data'!E$4:E$103,$C49)</f>
        <v>0</v>
      </c>
      <c r="L49" s="105">
        <f>COUNTIF('H Data'!F$4:F$103,$C49)</f>
        <v>0</v>
      </c>
      <c r="M49" s="106">
        <f>COUNTIF('H Data'!G$4:G$103,$C49)</f>
        <v>0</v>
      </c>
      <c r="N49" s="105">
        <f>COUNTIF('H Data'!H$4:H$103,$C49)</f>
        <v>0</v>
      </c>
      <c r="O49" s="106">
        <f>COUNTIF('H Data'!I$4:I$103,$C49)</f>
        <v>0</v>
      </c>
      <c r="P49" s="107">
        <f>COUNTIF('H Data'!J$4:J$103,$C49)</f>
        <v>0</v>
      </c>
      <c r="Q49" s="92">
        <f t="shared" si="5"/>
        <v>0</v>
      </c>
      <c r="R49" s="93">
        <f t="shared" si="6"/>
        <v>0</v>
      </c>
      <c r="S49" s="94">
        <f t="shared" si="7"/>
        <v>0</v>
      </c>
      <c r="T49" s="93">
        <f t="shared" si="8"/>
        <v>0</v>
      </c>
      <c r="U49" s="94">
        <f t="shared" si="9"/>
        <v>0</v>
      </c>
      <c r="V49" s="93">
        <f t="shared" si="10"/>
        <v>0</v>
      </c>
      <c r="W49" s="94">
        <f t="shared" si="11"/>
        <v>0</v>
      </c>
      <c r="X49" s="93">
        <f t="shared" si="12"/>
        <v>0</v>
      </c>
      <c r="Y49" s="94">
        <f t="shared" si="13"/>
        <v>0</v>
      </c>
      <c r="Z49" s="95">
        <f t="shared" si="14"/>
        <v>0</v>
      </c>
    </row>
    <row r="50" spans="2:26" ht="12.75">
      <c r="B50" s="1">
        <v>45</v>
      </c>
      <c r="C50" s="44" t="e">
        <f>SMALL('H Data'!A$4:J$103,B50)</f>
        <v>#NUM!</v>
      </c>
      <c r="D50" s="44">
        <f t="shared" si="3"/>
        <v>92</v>
      </c>
      <c r="E50" s="6" t="e">
        <f t="shared" si="15"/>
        <v>#NUM!</v>
      </c>
      <c r="F50" s="44">
        <f t="shared" si="4"/>
        <v>0</v>
      </c>
      <c r="G50" s="104">
        <f>COUNTIF('H Data'!A$4:A$103,C50)</f>
        <v>0</v>
      </c>
      <c r="H50" s="105">
        <f>COUNTIF('H Data'!B$4:B$103,C50)</f>
        <v>0</v>
      </c>
      <c r="I50" s="106">
        <f>COUNTIF('H Data'!C$4:C$103,$C50)</f>
        <v>0</v>
      </c>
      <c r="J50" s="105">
        <f>COUNTIF('H Data'!D$4:D$103,$C50)</f>
        <v>0</v>
      </c>
      <c r="K50" s="106">
        <f>COUNTIF('H Data'!E$4:E$103,$C50)</f>
        <v>0</v>
      </c>
      <c r="L50" s="105">
        <f>COUNTIF('H Data'!F$4:F$103,$C50)</f>
        <v>0</v>
      </c>
      <c r="M50" s="106">
        <f>COUNTIF('H Data'!G$4:G$103,$C50)</f>
        <v>0</v>
      </c>
      <c r="N50" s="105">
        <f>COUNTIF('H Data'!H$4:H$103,$C50)</f>
        <v>0</v>
      </c>
      <c r="O50" s="106">
        <f>COUNTIF('H Data'!I$4:I$103,$C50)</f>
        <v>0</v>
      </c>
      <c r="P50" s="107">
        <f>COUNTIF('H Data'!J$4:J$103,$C50)</f>
        <v>0</v>
      </c>
      <c r="Q50" s="92">
        <f t="shared" si="5"/>
        <v>0</v>
      </c>
      <c r="R50" s="93">
        <f t="shared" si="6"/>
        <v>0</v>
      </c>
      <c r="S50" s="94">
        <f t="shared" si="7"/>
        <v>0</v>
      </c>
      <c r="T50" s="93">
        <f t="shared" si="8"/>
        <v>0</v>
      </c>
      <c r="U50" s="94">
        <f t="shared" si="9"/>
        <v>0</v>
      </c>
      <c r="V50" s="93">
        <f t="shared" si="10"/>
        <v>0</v>
      </c>
      <c r="W50" s="94">
        <f t="shared" si="11"/>
        <v>0</v>
      </c>
      <c r="X50" s="93">
        <f t="shared" si="12"/>
        <v>0</v>
      </c>
      <c r="Y50" s="94">
        <f t="shared" si="13"/>
        <v>0</v>
      </c>
      <c r="Z50" s="95">
        <f t="shared" si="14"/>
        <v>0</v>
      </c>
    </row>
    <row r="51" spans="2:26" ht="12.75">
      <c r="B51" s="1">
        <v>46</v>
      </c>
      <c r="C51" s="44" t="e">
        <f>SMALL('H Data'!A$4:J$103,B51)</f>
        <v>#NUM!</v>
      </c>
      <c r="D51" s="44">
        <f t="shared" si="3"/>
        <v>92</v>
      </c>
      <c r="E51" s="6" t="e">
        <f t="shared" si="15"/>
        <v>#NUM!</v>
      </c>
      <c r="F51" s="44">
        <f t="shared" si="4"/>
        <v>0</v>
      </c>
      <c r="G51" s="104">
        <f>COUNTIF('H Data'!A$4:A$103,C51)</f>
        <v>0</v>
      </c>
      <c r="H51" s="105">
        <f>COUNTIF('H Data'!B$4:B$103,C51)</f>
        <v>0</v>
      </c>
      <c r="I51" s="106">
        <f>COUNTIF('H Data'!C$4:C$103,$C51)</f>
        <v>0</v>
      </c>
      <c r="J51" s="105">
        <f>COUNTIF('H Data'!D$4:D$103,$C51)</f>
        <v>0</v>
      </c>
      <c r="K51" s="106">
        <f>COUNTIF('H Data'!E$4:E$103,$C51)</f>
        <v>0</v>
      </c>
      <c r="L51" s="105">
        <f>COUNTIF('H Data'!F$4:F$103,$C51)</f>
        <v>0</v>
      </c>
      <c r="M51" s="106">
        <f>COUNTIF('H Data'!G$4:G$103,$C51)</f>
        <v>0</v>
      </c>
      <c r="N51" s="105">
        <f>COUNTIF('H Data'!H$4:H$103,$C51)</f>
        <v>0</v>
      </c>
      <c r="O51" s="106">
        <f>COUNTIF('H Data'!I$4:I$103,$C51)</f>
        <v>0</v>
      </c>
      <c r="P51" s="107">
        <f>COUNTIF('H Data'!J$4:J$103,$C51)</f>
        <v>0</v>
      </c>
      <c r="Q51" s="92">
        <f t="shared" si="5"/>
        <v>0</v>
      </c>
      <c r="R51" s="93">
        <f t="shared" si="6"/>
        <v>0</v>
      </c>
      <c r="S51" s="94">
        <f t="shared" si="7"/>
        <v>0</v>
      </c>
      <c r="T51" s="93">
        <f t="shared" si="8"/>
        <v>0</v>
      </c>
      <c r="U51" s="94">
        <f t="shared" si="9"/>
        <v>0</v>
      </c>
      <c r="V51" s="93">
        <f t="shared" si="10"/>
        <v>0</v>
      </c>
      <c r="W51" s="94">
        <f t="shared" si="11"/>
        <v>0</v>
      </c>
      <c r="X51" s="93">
        <f t="shared" si="12"/>
        <v>0</v>
      </c>
      <c r="Y51" s="94">
        <f t="shared" si="13"/>
        <v>0</v>
      </c>
      <c r="Z51" s="95">
        <f t="shared" si="14"/>
        <v>0</v>
      </c>
    </row>
    <row r="52" spans="2:26" ht="12.75">
      <c r="B52" s="1">
        <v>47</v>
      </c>
      <c r="C52" s="44" t="e">
        <f>SMALL('H Data'!A$4:J$103,B52)</f>
        <v>#NUM!</v>
      </c>
      <c r="D52" s="44">
        <f t="shared" si="3"/>
        <v>92</v>
      </c>
      <c r="E52" s="6" t="e">
        <f t="shared" si="15"/>
        <v>#NUM!</v>
      </c>
      <c r="F52" s="44">
        <f t="shared" si="4"/>
        <v>0</v>
      </c>
      <c r="G52" s="104">
        <f>COUNTIF('H Data'!A$4:A$103,C52)</f>
        <v>0</v>
      </c>
      <c r="H52" s="105">
        <f>COUNTIF('H Data'!B$4:B$103,C52)</f>
        <v>0</v>
      </c>
      <c r="I52" s="106">
        <f>COUNTIF('H Data'!C$4:C$103,$C52)</f>
        <v>0</v>
      </c>
      <c r="J52" s="105">
        <f>COUNTIF('H Data'!D$4:D$103,$C52)</f>
        <v>0</v>
      </c>
      <c r="K52" s="106">
        <f>COUNTIF('H Data'!E$4:E$103,$C52)</f>
        <v>0</v>
      </c>
      <c r="L52" s="105">
        <f>COUNTIF('H Data'!F$4:F$103,$C52)</f>
        <v>0</v>
      </c>
      <c r="M52" s="106">
        <f>COUNTIF('H Data'!G$4:G$103,$C52)</f>
        <v>0</v>
      </c>
      <c r="N52" s="105">
        <f>COUNTIF('H Data'!H$4:H$103,$C52)</f>
        <v>0</v>
      </c>
      <c r="O52" s="106">
        <f>COUNTIF('H Data'!I$4:I$103,$C52)</f>
        <v>0</v>
      </c>
      <c r="P52" s="107">
        <f>COUNTIF('H Data'!J$4:J$103,$C52)</f>
        <v>0</v>
      </c>
      <c r="Q52" s="92">
        <f t="shared" si="5"/>
        <v>0</v>
      </c>
      <c r="R52" s="93">
        <f t="shared" si="6"/>
        <v>0</v>
      </c>
      <c r="S52" s="94">
        <f t="shared" si="7"/>
        <v>0</v>
      </c>
      <c r="T52" s="93">
        <f t="shared" si="8"/>
        <v>0</v>
      </c>
      <c r="U52" s="94">
        <f t="shared" si="9"/>
        <v>0</v>
      </c>
      <c r="V52" s="93">
        <f t="shared" si="10"/>
        <v>0</v>
      </c>
      <c r="W52" s="94">
        <f t="shared" si="11"/>
        <v>0</v>
      </c>
      <c r="X52" s="93">
        <f t="shared" si="12"/>
        <v>0</v>
      </c>
      <c r="Y52" s="94">
        <f t="shared" si="13"/>
        <v>0</v>
      </c>
      <c r="Z52" s="95">
        <f t="shared" si="14"/>
        <v>0</v>
      </c>
    </row>
    <row r="53" spans="2:26" ht="12.75">
      <c r="B53" s="1">
        <v>48</v>
      </c>
      <c r="C53" s="44" t="e">
        <f>SMALL('H Data'!A$4:J$103,B53)</f>
        <v>#NUM!</v>
      </c>
      <c r="D53" s="44">
        <f t="shared" si="3"/>
        <v>92</v>
      </c>
      <c r="E53" s="6" t="e">
        <f t="shared" si="15"/>
        <v>#NUM!</v>
      </c>
      <c r="F53" s="44">
        <f t="shared" si="4"/>
        <v>0</v>
      </c>
      <c r="G53" s="104">
        <f>COUNTIF('H Data'!A$4:A$103,C53)</f>
        <v>0</v>
      </c>
      <c r="H53" s="105">
        <f>COUNTIF('H Data'!B$4:B$103,C53)</f>
        <v>0</v>
      </c>
      <c r="I53" s="106">
        <f>COUNTIF('H Data'!C$4:C$103,$C53)</f>
        <v>0</v>
      </c>
      <c r="J53" s="105">
        <f>COUNTIF('H Data'!D$4:D$103,$C53)</f>
        <v>0</v>
      </c>
      <c r="K53" s="106">
        <f>COUNTIF('H Data'!E$4:E$103,$C53)</f>
        <v>0</v>
      </c>
      <c r="L53" s="105">
        <f>COUNTIF('H Data'!F$4:F$103,$C53)</f>
        <v>0</v>
      </c>
      <c r="M53" s="106">
        <f>COUNTIF('H Data'!G$4:G$103,$C53)</f>
        <v>0</v>
      </c>
      <c r="N53" s="105">
        <f>COUNTIF('H Data'!H$4:H$103,$C53)</f>
        <v>0</v>
      </c>
      <c r="O53" s="106">
        <f>COUNTIF('H Data'!I$4:I$103,$C53)</f>
        <v>0</v>
      </c>
      <c r="P53" s="107">
        <f>COUNTIF('H Data'!J$4:J$103,$C53)</f>
        <v>0</v>
      </c>
      <c r="Q53" s="92">
        <f t="shared" si="5"/>
        <v>0</v>
      </c>
      <c r="R53" s="93">
        <f t="shared" si="6"/>
        <v>0</v>
      </c>
      <c r="S53" s="94">
        <f t="shared" si="7"/>
        <v>0</v>
      </c>
      <c r="T53" s="93">
        <f t="shared" si="8"/>
        <v>0</v>
      </c>
      <c r="U53" s="94">
        <f t="shared" si="9"/>
        <v>0</v>
      </c>
      <c r="V53" s="93">
        <f t="shared" si="10"/>
        <v>0</v>
      </c>
      <c r="W53" s="94">
        <f t="shared" si="11"/>
        <v>0</v>
      </c>
      <c r="X53" s="93">
        <f t="shared" si="12"/>
        <v>0</v>
      </c>
      <c r="Y53" s="94">
        <f t="shared" si="13"/>
        <v>0</v>
      </c>
      <c r="Z53" s="95">
        <f t="shared" si="14"/>
        <v>0</v>
      </c>
    </row>
    <row r="54" spans="2:26" ht="12.75">
      <c r="B54" s="1">
        <v>49</v>
      </c>
      <c r="C54" s="44" t="e">
        <f>SMALL('H Data'!A$4:J$103,B54)</f>
        <v>#NUM!</v>
      </c>
      <c r="D54" s="44">
        <f t="shared" si="3"/>
        <v>92</v>
      </c>
      <c r="E54" s="6" t="e">
        <f t="shared" si="15"/>
        <v>#NUM!</v>
      </c>
      <c r="F54" s="44">
        <f t="shared" si="4"/>
        <v>0</v>
      </c>
      <c r="G54" s="104">
        <f>COUNTIF('H Data'!A$4:A$103,C54)</f>
        <v>0</v>
      </c>
      <c r="H54" s="105">
        <f>COUNTIF('H Data'!B$4:B$103,C54)</f>
        <v>0</v>
      </c>
      <c r="I54" s="106">
        <f>COUNTIF('H Data'!C$4:C$103,$C54)</f>
        <v>0</v>
      </c>
      <c r="J54" s="105">
        <f>COUNTIF('H Data'!D$4:D$103,$C54)</f>
        <v>0</v>
      </c>
      <c r="K54" s="106">
        <f>COUNTIF('H Data'!E$4:E$103,$C54)</f>
        <v>0</v>
      </c>
      <c r="L54" s="105">
        <f>COUNTIF('H Data'!F$4:F$103,$C54)</f>
        <v>0</v>
      </c>
      <c r="M54" s="106">
        <f>COUNTIF('H Data'!G$4:G$103,$C54)</f>
        <v>0</v>
      </c>
      <c r="N54" s="105">
        <f>COUNTIF('H Data'!H$4:H$103,$C54)</f>
        <v>0</v>
      </c>
      <c r="O54" s="106">
        <f>COUNTIF('H Data'!I$4:I$103,$C54)</f>
        <v>0</v>
      </c>
      <c r="P54" s="107">
        <f>COUNTIF('H Data'!J$4:J$103,$C54)</f>
        <v>0</v>
      </c>
      <c r="Q54" s="92">
        <f t="shared" si="5"/>
        <v>0</v>
      </c>
      <c r="R54" s="93">
        <f t="shared" si="6"/>
        <v>0</v>
      </c>
      <c r="S54" s="94">
        <f t="shared" si="7"/>
        <v>0</v>
      </c>
      <c r="T54" s="93">
        <f t="shared" si="8"/>
        <v>0</v>
      </c>
      <c r="U54" s="94">
        <f t="shared" si="9"/>
        <v>0</v>
      </c>
      <c r="V54" s="93">
        <f t="shared" si="10"/>
        <v>0</v>
      </c>
      <c r="W54" s="94">
        <f t="shared" si="11"/>
        <v>0</v>
      </c>
      <c r="X54" s="93">
        <f t="shared" si="12"/>
        <v>0</v>
      </c>
      <c r="Y54" s="94">
        <f t="shared" si="13"/>
        <v>0</v>
      </c>
      <c r="Z54" s="95">
        <f t="shared" si="14"/>
        <v>0</v>
      </c>
    </row>
    <row r="55" spans="2:26" ht="12.75">
      <c r="B55" s="1">
        <v>50</v>
      </c>
      <c r="C55" s="44" t="e">
        <f>SMALL('H Data'!A$4:J$103,B55)</f>
        <v>#NUM!</v>
      </c>
      <c r="D55" s="44">
        <f t="shared" si="3"/>
        <v>92</v>
      </c>
      <c r="E55" s="6" t="e">
        <f t="shared" si="15"/>
        <v>#NUM!</v>
      </c>
      <c r="F55" s="44">
        <f t="shared" si="4"/>
        <v>0</v>
      </c>
      <c r="G55" s="104">
        <f>COUNTIF('H Data'!A$4:A$103,C55)</f>
        <v>0</v>
      </c>
      <c r="H55" s="105">
        <f>COUNTIF('H Data'!B$4:B$103,C55)</f>
        <v>0</v>
      </c>
      <c r="I55" s="106">
        <f>COUNTIF('H Data'!C$4:C$103,$C55)</f>
        <v>0</v>
      </c>
      <c r="J55" s="105">
        <f>COUNTIF('H Data'!D$4:D$103,$C55)</f>
        <v>0</v>
      </c>
      <c r="K55" s="106">
        <f>COUNTIF('H Data'!E$4:E$103,$C55)</f>
        <v>0</v>
      </c>
      <c r="L55" s="105">
        <f>COUNTIF('H Data'!F$4:F$103,$C55)</f>
        <v>0</v>
      </c>
      <c r="M55" s="106">
        <f>COUNTIF('H Data'!G$4:G$103,$C55)</f>
        <v>0</v>
      </c>
      <c r="N55" s="105">
        <f>COUNTIF('H Data'!H$4:H$103,$C55)</f>
        <v>0</v>
      </c>
      <c r="O55" s="106">
        <f>COUNTIF('H Data'!I$4:I$103,$C55)</f>
        <v>0</v>
      </c>
      <c r="P55" s="107">
        <f>COUNTIF('H Data'!J$4:J$103,$C55)</f>
        <v>0</v>
      </c>
      <c r="Q55" s="92">
        <f t="shared" si="5"/>
        <v>0</v>
      </c>
      <c r="R55" s="93">
        <f t="shared" si="6"/>
        <v>0</v>
      </c>
      <c r="S55" s="94">
        <f t="shared" si="7"/>
        <v>0</v>
      </c>
      <c r="T55" s="93">
        <f t="shared" si="8"/>
        <v>0</v>
      </c>
      <c r="U55" s="94">
        <f t="shared" si="9"/>
        <v>0</v>
      </c>
      <c r="V55" s="93">
        <f t="shared" si="10"/>
        <v>0</v>
      </c>
      <c r="W55" s="94">
        <f t="shared" si="11"/>
        <v>0</v>
      </c>
      <c r="X55" s="93">
        <f t="shared" si="12"/>
        <v>0</v>
      </c>
      <c r="Y55" s="94">
        <f t="shared" si="13"/>
        <v>0</v>
      </c>
      <c r="Z55" s="95">
        <f t="shared" si="14"/>
        <v>0</v>
      </c>
    </row>
    <row r="56" spans="2:26" ht="12.75">
      <c r="B56" s="1">
        <v>51</v>
      </c>
      <c r="C56" s="44" t="e">
        <f>SMALL('H Data'!A$4:J$103,B56)</f>
        <v>#NUM!</v>
      </c>
      <c r="D56" s="44">
        <f t="shared" si="3"/>
        <v>92</v>
      </c>
      <c r="E56" s="6" t="e">
        <f t="shared" si="15"/>
        <v>#NUM!</v>
      </c>
      <c r="F56" s="44">
        <f t="shared" si="4"/>
        <v>0</v>
      </c>
      <c r="G56" s="104">
        <f>COUNTIF('H Data'!A$4:A$103,C56)</f>
        <v>0</v>
      </c>
      <c r="H56" s="105">
        <f>COUNTIF('H Data'!B$4:B$103,C56)</f>
        <v>0</v>
      </c>
      <c r="I56" s="106">
        <f>COUNTIF('H Data'!C$4:C$103,$C56)</f>
        <v>0</v>
      </c>
      <c r="J56" s="105">
        <f>COUNTIF('H Data'!D$4:D$103,$C56)</f>
        <v>0</v>
      </c>
      <c r="K56" s="106">
        <f>COUNTIF('H Data'!E$4:E$103,$C56)</f>
        <v>0</v>
      </c>
      <c r="L56" s="105">
        <f>COUNTIF('H Data'!F$4:F$103,$C56)</f>
        <v>0</v>
      </c>
      <c r="M56" s="106">
        <f>COUNTIF('H Data'!G$4:G$103,$C56)</f>
        <v>0</v>
      </c>
      <c r="N56" s="105">
        <f>COUNTIF('H Data'!H$4:H$103,$C56)</f>
        <v>0</v>
      </c>
      <c r="O56" s="106">
        <f>COUNTIF('H Data'!I$4:I$103,$C56)</f>
        <v>0</v>
      </c>
      <c r="P56" s="107">
        <f>COUNTIF('H Data'!J$4:J$103,$C56)</f>
        <v>0</v>
      </c>
      <c r="Q56" s="92">
        <f t="shared" si="5"/>
        <v>0</v>
      </c>
      <c r="R56" s="93">
        <f t="shared" si="6"/>
        <v>0</v>
      </c>
      <c r="S56" s="94">
        <f t="shared" si="7"/>
        <v>0</v>
      </c>
      <c r="T56" s="93">
        <f t="shared" si="8"/>
        <v>0</v>
      </c>
      <c r="U56" s="94">
        <f t="shared" si="9"/>
        <v>0</v>
      </c>
      <c r="V56" s="93">
        <f t="shared" si="10"/>
        <v>0</v>
      </c>
      <c r="W56" s="94">
        <f t="shared" si="11"/>
        <v>0</v>
      </c>
      <c r="X56" s="93">
        <f t="shared" si="12"/>
        <v>0</v>
      </c>
      <c r="Y56" s="94">
        <f t="shared" si="13"/>
        <v>0</v>
      </c>
      <c r="Z56" s="95">
        <f t="shared" si="14"/>
        <v>0</v>
      </c>
    </row>
    <row r="57" spans="2:26" ht="12.75">
      <c r="B57" s="1">
        <v>52</v>
      </c>
      <c r="C57" s="44" t="e">
        <f>SMALL('H Data'!A$4:J$103,B57)</f>
        <v>#NUM!</v>
      </c>
      <c r="D57" s="44">
        <f t="shared" si="3"/>
        <v>92</v>
      </c>
      <c r="E57" s="6" t="e">
        <f t="shared" si="15"/>
        <v>#NUM!</v>
      </c>
      <c r="F57" s="44">
        <f t="shared" si="4"/>
        <v>0</v>
      </c>
      <c r="G57" s="104">
        <f>COUNTIF('H Data'!A$4:A$103,C57)</f>
        <v>0</v>
      </c>
      <c r="H57" s="105">
        <f>COUNTIF('H Data'!B$4:B$103,C57)</f>
        <v>0</v>
      </c>
      <c r="I57" s="106">
        <f>COUNTIF('H Data'!C$4:C$103,$C57)</f>
        <v>0</v>
      </c>
      <c r="J57" s="105">
        <f>COUNTIF('H Data'!D$4:D$103,$C57)</f>
        <v>0</v>
      </c>
      <c r="K57" s="106">
        <f>COUNTIF('H Data'!E$4:E$103,$C57)</f>
        <v>0</v>
      </c>
      <c r="L57" s="105">
        <f>COUNTIF('H Data'!F$4:F$103,$C57)</f>
        <v>0</v>
      </c>
      <c r="M57" s="106">
        <f>COUNTIF('H Data'!G$4:G$103,$C57)</f>
        <v>0</v>
      </c>
      <c r="N57" s="105">
        <f>COUNTIF('H Data'!H$4:H$103,$C57)</f>
        <v>0</v>
      </c>
      <c r="O57" s="106">
        <f>COUNTIF('H Data'!I$4:I$103,$C57)</f>
        <v>0</v>
      </c>
      <c r="P57" s="107">
        <f>COUNTIF('H Data'!J$4:J$103,$C57)</f>
        <v>0</v>
      </c>
      <c r="Q57" s="92">
        <f t="shared" si="5"/>
        <v>0</v>
      </c>
      <c r="R57" s="93">
        <f t="shared" si="6"/>
        <v>0</v>
      </c>
      <c r="S57" s="94">
        <f t="shared" si="7"/>
        <v>0</v>
      </c>
      <c r="T57" s="93">
        <f t="shared" si="8"/>
        <v>0</v>
      </c>
      <c r="U57" s="94">
        <f t="shared" si="9"/>
        <v>0</v>
      </c>
      <c r="V57" s="93">
        <f t="shared" si="10"/>
        <v>0</v>
      </c>
      <c r="W57" s="94">
        <f t="shared" si="11"/>
        <v>0</v>
      </c>
      <c r="X57" s="93">
        <f t="shared" si="12"/>
        <v>0</v>
      </c>
      <c r="Y57" s="94">
        <f t="shared" si="13"/>
        <v>0</v>
      </c>
      <c r="Z57" s="95">
        <f t="shared" si="14"/>
        <v>0</v>
      </c>
    </row>
    <row r="58" spans="2:26" ht="12.75">
      <c r="B58" s="1">
        <v>53</v>
      </c>
      <c r="C58" s="44" t="e">
        <f>SMALL('H Data'!A$4:J$103,B58)</f>
        <v>#NUM!</v>
      </c>
      <c r="D58" s="44">
        <f>COUNTIF(C$6:C$105,C58)</f>
        <v>92</v>
      </c>
      <c r="E58" s="6" t="e">
        <f t="shared" si="15"/>
        <v>#NUM!</v>
      </c>
      <c r="F58" s="44">
        <f t="shared" si="4"/>
        <v>0</v>
      </c>
      <c r="G58" s="104">
        <f>COUNTIF('H Data'!A$4:A$103,C58)</f>
        <v>0</v>
      </c>
      <c r="H58" s="105">
        <f>COUNTIF('H Data'!B$4:B$103,C58)</f>
        <v>0</v>
      </c>
      <c r="I58" s="106">
        <f>COUNTIF('H Data'!C$4:C$103,$C58)</f>
        <v>0</v>
      </c>
      <c r="J58" s="105">
        <f>COUNTIF('H Data'!D$4:D$103,$C58)</f>
        <v>0</v>
      </c>
      <c r="K58" s="106">
        <f>COUNTIF('H Data'!E$4:E$103,$C58)</f>
        <v>0</v>
      </c>
      <c r="L58" s="105">
        <f>COUNTIF('H Data'!F$4:F$103,$C58)</f>
        <v>0</v>
      </c>
      <c r="M58" s="106">
        <f>COUNTIF('H Data'!G$4:G$103,$C58)</f>
        <v>0</v>
      </c>
      <c r="N58" s="105">
        <f>COUNTIF('H Data'!H$4:H$103,$C58)</f>
        <v>0</v>
      </c>
      <c r="O58" s="106">
        <f>COUNTIF('H Data'!I$4:I$103,$C58)</f>
        <v>0</v>
      </c>
      <c r="P58" s="107">
        <f>COUNTIF('H Data'!J$4:J$103,$C58)</f>
        <v>0</v>
      </c>
      <c r="Q58" s="92">
        <f t="shared" si="5"/>
        <v>0</v>
      </c>
      <c r="R58" s="93">
        <f t="shared" si="6"/>
        <v>0</v>
      </c>
      <c r="S58" s="94">
        <f t="shared" si="7"/>
        <v>0</v>
      </c>
      <c r="T58" s="93">
        <f t="shared" si="8"/>
        <v>0</v>
      </c>
      <c r="U58" s="94">
        <f t="shared" si="9"/>
        <v>0</v>
      </c>
      <c r="V58" s="93">
        <f t="shared" si="10"/>
        <v>0</v>
      </c>
      <c r="W58" s="94">
        <f t="shared" si="11"/>
        <v>0</v>
      </c>
      <c r="X58" s="93">
        <f t="shared" si="12"/>
        <v>0</v>
      </c>
      <c r="Y58" s="94">
        <f t="shared" si="13"/>
        <v>0</v>
      </c>
      <c r="Z58" s="95">
        <f t="shared" si="14"/>
        <v>0</v>
      </c>
    </row>
    <row r="59" spans="2:26" ht="12.75">
      <c r="B59" s="1">
        <v>54</v>
      </c>
      <c r="C59" s="44" t="e">
        <f>SMALL('H Data'!A$4:J$103,B59)</f>
        <v>#NUM!</v>
      </c>
      <c r="D59" s="44">
        <f t="shared" si="3"/>
        <v>92</v>
      </c>
      <c r="E59" s="6" t="e">
        <f t="shared" si="15"/>
        <v>#NUM!</v>
      </c>
      <c r="F59" s="44">
        <f t="shared" si="4"/>
        <v>0</v>
      </c>
      <c r="G59" s="104">
        <f>COUNTIF('H Data'!A$4:A$103,C59)</f>
        <v>0</v>
      </c>
      <c r="H59" s="105">
        <f>COUNTIF('H Data'!B$4:B$103,C59)</f>
        <v>0</v>
      </c>
      <c r="I59" s="106">
        <f>COUNTIF('H Data'!C$4:C$103,$C59)</f>
        <v>0</v>
      </c>
      <c r="J59" s="105">
        <f>COUNTIF('H Data'!D$4:D$103,$C59)</f>
        <v>0</v>
      </c>
      <c r="K59" s="106">
        <f>COUNTIF('H Data'!E$4:E$103,$C59)</f>
        <v>0</v>
      </c>
      <c r="L59" s="105">
        <f>COUNTIF('H Data'!F$4:F$103,$C59)</f>
        <v>0</v>
      </c>
      <c r="M59" s="106">
        <f>COUNTIF('H Data'!G$4:G$103,$C59)</f>
        <v>0</v>
      </c>
      <c r="N59" s="105">
        <f>COUNTIF('H Data'!H$4:H$103,$C59)</f>
        <v>0</v>
      </c>
      <c r="O59" s="106">
        <f>COUNTIF('H Data'!I$4:I$103,$C59)</f>
        <v>0</v>
      </c>
      <c r="P59" s="107">
        <f>COUNTIF('H Data'!J$4:J$103,$C59)</f>
        <v>0</v>
      </c>
      <c r="Q59" s="92">
        <f t="shared" si="5"/>
        <v>0</v>
      </c>
      <c r="R59" s="93">
        <f t="shared" si="6"/>
        <v>0</v>
      </c>
      <c r="S59" s="94">
        <f t="shared" si="7"/>
        <v>0</v>
      </c>
      <c r="T59" s="93">
        <f t="shared" si="8"/>
        <v>0</v>
      </c>
      <c r="U59" s="94">
        <f t="shared" si="9"/>
        <v>0</v>
      </c>
      <c r="V59" s="93">
        <f t="shared" si="10"/>
        <v>0</v>
      </c>
      <c r="W59" s="94">
        <f t="shared" si="11"/>
        <v>0</v>
      </c>
      <c r="X59" s="93">
        <f t="shared" si="12"/>
        <v>0</v>
      </c>
      <c r="Y59" s="94">
        <f t="shared" si="13"/>
        <v>0</v>
      </c>
      <c r="Z59" s="95">
        <f t="shared" si="14"/>
        <v>0</v>
      </c>
    </row>
    <row r="60" spans="2:26" ht="12.75">
      <c r="B60" s="1">
        <v>55</v>
      </c>
      <c r="C60" s="44" t="e">
        <f>SMALL('H Data'!A$4:J$103,B60)</f>
        <v>#NUM!</v>
      </c>
      <c r="D60" s="44">
        <f t="shared" si="3"/>
        <v>92</v>
      </c>
      <c r="E60" s="6" t="e">
        <f t="shared" si="15"/>
        <v>#NUM!</v>
      </c>
      <c r="F60" s="44">
        <f t="shared" si="4"/>
        <v>0</v>
      </c>
      <c r="G60" s="104">
        <f>COUNTIF('H Data'!A$4:A$103,C60)</f>
        <v>0</v>
      </c>
      <c r="H60" s="105">
        <f>COUNTIF('H Data'!B$4:B$103,C60)</f>
        <v>0</v>
      </c>
      <c r="I60" s="106">
        <f>COUNTIF('H Data'!C$4:C$103,$C60)</f>
        <v>0</v>
      </c>
      <c r="J60" s="105">
        <f>COUNTIF('H Data'!D$4:D$103,$C60)</f>
        <v>0</v>
      </c>
      <c r="K60" s="106">
        <f>COUNTIF('H Data'!E$4:E$103,$C60)</f>
        <v>0</v>
      </c>
      <c r="L60" s="105">
        <f>COUNTIF('H Data'!F$4:F$103,$C60)</f>
        <v>0</v>
      </c>
      <c r="M60" s="106">
        <f>COUNTIF('H Data'!G$4:G$103,$C60)</f>
        <v>0</v>
      </c>
      <c r="N60" s="105">
        <f>COUNTIF('H Data'!H$4:H$103,$C60)</f>
        <v>0</v>
      </c>
      <c r="O60" s="106">
        <f>COUNTIF('H Data'!I$4:I$103,$C60)</f>
        <v>0</v>
      </c>
      <c r="P60" s="107">
        <f>COUNTIF('H Data'!J$4:J$103,$C60)</f>
        <v>0</v>
      </c>
      <c r="Q60" s="92">
        <f t="shared" si="5"/>
        <v>0</v>
      </c>
      <c r="R60" s="93">
        <f t="shared" si="6"/>
        <v>0</v>
      </c>
      <c r="S60" s="94">
        <f t="shared" si="7"/>
        <v>0</v>
      </c>
      <c r="T60" s="93">
        <f t="shared" si="8"/>
        <v>0</v>
      </c>
      <c r="U60" s="94">
        <f t="shared" si="9"/>
        <v>0</v>
      </c>
      <c r="V60" s="93">
        <f t="shared" si="10"/>
        <v>0</v>
      </c>
      <c r="W60" s="94">
        <f t="shared" si="11"/>
        <v>0</v>
      </c>
      <c r="X60" s="93">
        <f t="shared" si="12"/>
        <v>0</v>
      </c>
      <c r="Y60" s="94">
        <f t="shared" si="13"/>
        <v>0</v>
      </c>
      <c r="Z60" s="95">
        <f t="shared" si="14"/>
        <v>0</v>
      </c>
    </row>
    <row r="61" spans="2:26" ht="12.75">
      <c r="B61" s="1">
        <v>56</v>
      </c>
      <c r="C61" s="44" t="e">
        <f>SMALL('H Data'!A$4:J$103,B61)</f>
        <v>#NUM!</v>
      </c>
      <c r="D61" s="44">
        <f t="shared" si="3"/>
        <v>92</v>
      </c>
      <c r="E61" s="6" t="e">
        <f t="shared" si="15"/>
        <v>#NUM!</v>
      </c>
      <c r="F61" s="44">
        <f t="shared" si="4"/>
        <v>0</v>
      </c>
      <c r="G61" s="104">
        <f>COUNTIF('H Data'!A$4:A$103,C61)</f>
        <v>0</v>
      </c>
      <c r="H61" s="105">
        <f>COUNTIF('H Data'!B$4:B$103,C61)</f>
        <v>0</v>
      </c>
      <c r="I61" s="106">
        <f>COUNTIF('H Data'!C$4:C$103,$C61)</f>
        <v>0</v>
      </c>
      <c r="J61" s="105">
        <f>COUNTIF('H Data'!D$4:D$103,$C61)</f>
        <v>0</v>
      </c>
      <c r="K61" s="106">
        <f>COUNTIF('H Data'!E$4:E$103,$C61)</f>
        <v>0</v>
      </c>
      <c r="L61" s="105">
        <f>COUNTIF('H Data'!F$4:F$103,$C61)</f>
        <v>0</v>
      </c>
      <c r="M61" s="106">
        <f>COUNTIF('H Data'!G$4:G$103,$C61)</f>
        <v>0</v>
      </c>
      <c r="N61" s="105">
        <f>COUNTIF('H Data'!H$4:H$103,$C61)</f>
        <v>0</v>
      </c>
      <c r="O61" s="106">
        <f>COUNTIF('H Data'!I$4:I$103,$C61)</f>
        <v>0</v>
      </c>
      <c r="P61" s="107">
        <f>COUNTIF('H Data'!J$4:J$103,$C61)</f>
        <v>0</v>
      </c>
      <c r="Q61" s="92">
        <f t="shared" si="5"/>
        <v>0</v>
      </c>
      <c r="R61" s="93">
        <f t="shared" si="6"/>
        <v>0</v>
      </c>
      <c r="S61" s="94">
        <f t="shared" si="7"/>
        <v>0</v>
      </c>
      <c r="T61" s="93">
        <f t="shared" si="8"/>
        <v>0</v>
      </c>
      <c r="U61" s="94">
        <f t="shared" si="9"/>
        <v>0</v>
      </c>
      <c r="V61" s="93">
        <f t="shared" si="10"/>
        <v>0</v>
      </c>
      <c r="W61" s="94">
        <f t="shared" si="11"/>
        <v>0</v>
      </c>
      <c r="X61" s="93">
        <f t="shared" si="12"/>
        <v>0</v>
      </c>
      <c r="Y61" s="94">
        <f t="shared" si="13"/>
        <v>0</v>
      </c>
      <c r="Z61" s="95">
        <f t="shared" si="14"/>
        <v>0</v>
      </c>
    </row>
    <row r="62" spans="2:26" ht="12.75">
      <c r="B62" s="1">
        <v>57</v>
      </c>
      <c r="C62" s="44" t="e">
        <f>SMALL('H Data'!A$4:J$103,B62)</f>
        <v>#NUM!</v>
      </c>
      <c r="D62" s="44">
        <f t="shared" si="3"/>
        <v>92</v>
      </c>
      <c r="E62" s="6" t="e">
        <f t="shared" si="15"/>
        <v>#NUM!</v>
      </c>
      <c r="F62" s="44">
        <f t="shared" si="4"/>
        <v>0</v>
      </c>
      <c r="G62" s="104">
        <f>COUNTIF('H Data'!A$4:A$103,C62)</f>
        <v>0</v>
      </c>
      <c r="H62" s="105">
        <f>COUNTIF('H Data'!B$4:B$103,C62)</f>
        <v>0</v>
      </c>
      <c r="I62" s="106">
        <f>COUNTIF('H Data'!C$4:C$103,$C62)</f>
        <v>0</v>
      </c>
      <c r="J62" s="105">
        <f>COUNTIF('H Data'!D$4:D$103,$C62)</f>
        <v>0</v>
      </c>
      <c r="K62" s="106">
        <f>COUNTIF('H Data'!E$4:E$103,$C62)</f>
        <v>0</v>
      </c>
      <c r="L62" s="105">
        <f>COUNTIF('H Data'!F$4:F$103,$C62)</f>
        <v>0</v>
      </c>
      <c r="M62" s="106">
        <f>COUNTIF('H Data'!G$4:G$103,$C62)</f>
        <v>0</v>
      </c>
      <c r="N62" s="105">
        <f>COUNTIF('H Data'!H$4:H$103,$C62)</f>
        <v>0</v>
      </c>
      <c r="O62" s="106">
        <f>COUNTIF('H Data'!I$4:I$103,$C62)</f>
        <v>0</v>
      </c>
      <c r="P62" s="107">
        <f>COUNTIF('H Data'!J$4:J$103,$C62)</f>
        <v>0</v>
      </c>
      <c r="Q62" s="92">
        <f t="shared" si="5"/>
        <v>0</v>
      </c>
      <c r="R62" s="93">
        <f t="shared" si="6"/>
        <v>0</v>
      </c>
      <c r="S62" s="94">
        <f t="shared" si="7"/>
        <v>0</v>
      </c>
      <c r="T62" s="93">
        <f t="shared" si="8"/>
        <v>0</v>
      </c>
      <c r="U62" s="94">
        <f t="shared" si="9"/>
        <v>0</v>
      </c>
      <c r="V62" s="93">
        <f t="shared" si="10"/>
        <v>0</v>
      </c>
      <c r="W62" s="94">
        <f t="shared" si="11"/>
        <v>0</v>
      </c>
      <c r="X62" s="93">
        <f t="shared" si="12"/>
        <v>0</v>
      </c>
      <c r="Y62" s="94">
        <f t="shared" si="13"/>
        <v>0</v>
      </c>
      <c r="Z62" s="95">
        <f t="shared" si="14"/>
        <v>0</v>
      </c>
    </row>
    <row r="63" spans="2:26" ht="12.75">
      <c r="B63" s="1">
        <v>58</v>
      </c>
      <c r="C63" s="44" t="e">
        <f>SMALL('H Data'!A$4:J$103,B63)</f>
        <v>#NUM!</v>
      </c>
      <c r="D63" s="44">
        <f t="shared" si="3"/>
        <v>92</v>
      </c>
      <c r="E63" s="6" t="e">
        <f t="shared" si="15"/>
        <v>#NUM!</v>
      </c>
      <c r="F63" s="44">
        <f t="shared" si="4"/>
        <v>0</v>
      </c>
      <c r="G63" s="104">
        <f>COUNTIF('H Data'!A$4:A$103,C63)</f>
        <v>0</v>
      </c>
      <c r="H63" s="105">
        <f>COUNTIF('H Data'!B$4:B$103,C63)</f>
        <v>0</v>
      </c>
      <c r="I63" s="106">
        <f>COUNTIF('H Data'!C$4:C$103,$C63)</f>
        <v>0</v>
      </c>
      <c r="J63" s="105">
        <f>COUNTIF('H Data'!D$4:D$103,$C63)</f>
        <v>0</v>
      </c>
      <c r="K63" s="106">
        <f>COUNTIF('H Data'!E$4:E$103,$C63)</f>
        <v>0</v>
      </c>
      <c r="L63" s="105">
        <f>COUNTIF('H Data'!F$4:F$103,$C63)</f>
        <v>0</v>
      </c>
      <c r="M63" s="106">
        <f>COUNTIF('H Data'!G$4:G$103,$C63)</f>
        <v>0</v>
      </c>
      <c r="N63" s="105">
        <f>COUNTIF('H Data'!H$4:H$103,$C63)</f>
        <v>0</v>
      </c>
      <c r="O63" s="106">
        <f>COUNTIF('H Data'!I$4:I$103,$C63)</f>
        <v>0</v>
      </c>
      <c r="P63" s="107">
        <f>COUNTIF('H Data'!J$4:J$103,$C63)</f>
        <v>0</v>
      </c>
      <c r="Q63" s="92">
        <f t="shared" si="5"/>
        <v>0</v>
      </c>
      <c r="R63" s="93">
        <f t="shared" si="6"/>
        <v>0</v>
      </c>
      <c r="S63" s="94">
        <f t="shared" si="7"/>
        <v>0</v>
      </c>
      <c r="T63" s="93">
        <f t="shared" si="8"/>
        <v>0</v>
      </c>
      <c r="U63" s="94">
        <f t="shared" si="9"/>
        <v>0</v>
      </c>
      <c r="V63" s="93">
        <f t="shared" si="10"/>
        <v>0</v>
      </c>
      <c r="W63" s="94">
        <f t="shared" si="11"/>
        <v>0</v>
      </c>
      <c r="X63" s="93">
        <f t="shared" si="12"/>
        <v>0</v>
      </c>
      <c r="Y63" s="94">
        <f t="shared" si="13"/>
        <v>0</v>
      </c>
      <c r="Z63" s="95">
        <f t="shared" si="14"/>
        <v>0</v>
      </c>
    </row>
    <row r="64" spans="2:26" ht="12.75">
      <c r="B64" s="1">
        <v>59</v>
      </c>
      <c r="C64" s="44" t="e">
        <f>SMALL('H Data'!A$4:J$103,B64)</f>
        <v>#NUM!</v>
      </c>
      <c r="D64" s="44">
        <f t="shared" si="3"/>
        <v>92</v>
      </c>
      <c r="E64" s="6" t="e">
        <f t="shared" si="15"/>
        <v>#NUM!</v>
      </c>
      <c r="F64" s="44">
        <f t="shared" si="4"/>
        <v>0</v>
      </c>
      <c r="G64" s="104">
        <f>COUNTIF('H Data'!A$4:A$103,C64)</f>
        <v>0</v>
      </c>
      <c r="H64" s="105">
        <f>COUNTIF('H Data'!B$4:B$103,C64)</f>
        <v>0</v>
      </c>
      <c r="I64" s="106">
        <f>COUNTIF('H Data'!C$4:C$103,$C64)</f>
        <v>0</v>
      </c>
      <c r="J64" s="105">
        <f>COUNTIF('H Data'!D$4:D$103,$C64)</f>
        <v>0</v>
      </c>
      <c r="K64" s="106">
        <f>COUNTIF('H Data'!E$4:E$103,$C64)</f>
        <v>0</v>
      </c>
      <c r="L64" s="105">
        <f>COUNTIF('H Data'!F$4:F$103,$C64)</f>
        <v>0</v>
      </c>
      <c r="M64" s="106">
        <f>COUNTIF('H Data'!G$4:G$103,$C64)</f>
        <v>0</v>
      </c>
      <c r="N64" s="105">
        <f>COUNTIF('H Data'!H$4:H$103,$C64)</f>
        <v>0</v>
      </c>
      <c r="O64" s="106">
        <f>COUNTIF('H Data'!I$4:I$103,$C64)</f>
        <v>0</v>
      </c>
      <c r="P64" s="107">
        <f>COUNTIF('H Data'!J$4:J$103,$C64)</f>
        <v>0</v>
      </c>
      <c r="Q64" s="92">
        <f t="shared" si="5"/>
        <v>0</v>
      </c>
      <c r="R64" s="93">
        <f t="shared" si="6"/>
        <v>0</v>
      </c>
      <c r="S64" s="94">
        <f t="shared" si="7"/>
        <v>0</v>
      </c>
      <c r="T64" s="93">
        <f t="shared" si="8"/>
        <v>0</v>
      </c>
      <c r="U64" s="94">
        <f t="shared" si="9"/>
        <v>0</v>
      </c>
      <c r="V64" s="93">
        <f t="shared" si="10"/>
        <v>0</v>
      </c>
      <c r="W64" s="94">
        <f t="shared" si="11"/>
        <v>0</v>
      </c>
      <c r="X64" s="93">
        <f t="shared" si="12"/>
        <v>0</v>
      </c>
      <c r="Y64" s="94">
        <f t="shared" si="13"/>
        <v>0</v>
      </c>
      <c r="Z64" s="95">
        <f t="shared" si="14"/>
        <v>0</v>
      </c>
    </row>
    <row r="65" spans="2:26" ht="12.75">
      <c r="B65" s="1">
        <v>60</v>
      </c>
      <c r="C65" s="44" t="e">
        <f>SMALL('H Data'!A$4:J$103,B65)</f>
        <v>#NUM!</v>
      </c>
      <c r="D65" s="44">
        <f t="shared" si="3"/>
        <v>92</v>
      </c>
      <c r="E65" s="6" t="e">
        <f t="shared" si="15"/>
        <v>#NUM!</v>
      </c>
      <c r="F65" s="44">
        <f t="shared" si="4"/>
        <v>0</v>
      </c>
      <c r="G65" s="104">
        <f>COUNTIF('H Data'!A$4:A$103,C65)</f>
        <v>0</v>
      </c>
      <c r="H65" s="105">
        <f>COUNTIF('H Data'!B$4:B$103,C65)</f>
        <v>0</v>
      </c>
      <c r="I65" s="106">
        <f>COUNTIF('H Data'!C$4:C$103,$C65)</f>
        <v>0</v>
      </c>
      <c r="J65" s="105">
        <f>COUNTIF('H Data'!D$4:D$103,$C65)</f>
        <v>0</v>
      </c>
      <c r="K65" s="106">
        <f>COUNTIF('H Data'!E$4:E$103,$C65)</f>
        <v>0</v>
      </c>
      <c r="L65" s="105">
        <f>COUNTIF('H Data'!F$4:F$103,$C65)</f>
        <v>0</v>
      </c>
      <c r="M65" s="106">
        <f>COUNTIF('H Data'!G$4:G$103,$C65)</f>
        <v>0</v>
      </c>
      <c r="N65" s="105">
        <f>COUNTIF('H Data'!H$4:H$103,$C65)</f>
        <v>0</v>
      </c>
      <c r="O65" s="106">
        <f>COUNTIF('H Data'!I$4:I$103,$C65)</f>
        <v>0</v>
      </c>
      <c r="P65" s="107">
        <f>COUNTIF('H Data'!J$4:J$103,$C65)</f>
        <v>0</v>
      </c>
      <c r="Q65" s="92">
        <f t="shared" si="5"/>
        <v>0</v>
      </c>
      <c r="R65" s="93">
        <f t="shared" si="6"/>
        <v>0</v>
      </c>
      <c r="S65" s="94">
        <f t="shared" si="7"/>
        <v>0</v>
      </c>
      <c r="T65" s="93">
        <f t="shared" si="8"/>
        <v>0</v>
      </c>
      <c r="U65" s="94">
        <f t="shared" si="9"/>
        <v>0</v>
      </c>
      <c r="V65" s="93">
        <f t="shared" si="10"/>
        <v>0</v>
      </c>
      <c r="W65" s="94">
        <f t="shared" si="11"/>
        <v>0</v>
      </c>
      <c r="X65" s="93">
        <f t="shared" si="12"/>
        <v>0</v>
      </c>
      <c r="Y65" s="94">
        <f t="shared" si="13"/>
        <v>0</v>
      </c>
      <c r="Z65" s="95">
        <f t="shared" si="14"/>
        <v>0</v>
      </c>
    </row>
    <row r="66" spans="2:26" ht="12.75">
      <c r="B66" s="1">
        <v>61</v>
      </c>
      <c r="C66" s="44" t="e">
        <f>SMALL('H Data'!A$4:J$103,B66)</f>
        <v>#NUM!</v>
      </c>
      <c r="D66" s="44">
        <f t="shared" si="3"/>
        <v>92</v>
      </c>
      <c r="E66" s="6" t="e">
        <f t="shared" si="15"/>
        <v>#NUM!</v>
      </c>
      <c r="F66" s="44">
        <f t="shared" si="4"/>
        <v>0</v>
      </c>
      <c r="G66" s="104">
        <f>COUNTIF('H Data'!A$4:A$103,C66)</f>
        <v>0</v>
      </c>
      <c r="H66" s="105">
        <f>COUNTIF('H Data'!B$4:B$103,C66)</f>
        <v>0</v>
      </c>
      <c r="I66" s="106">
        <f>COUNTIF('H Data'!C$4:C$103,$C66)</f>
        <v>0</v>
      </c>
      <c r="J66" s="105">
        <f>COUNTIF('H Data'!D$4:D$103,$C66)</f>
        <v>0</v>
      </c>
      <c r="K66" s="106">
        <f>COUNTIF('H Data'!E$4:E$103,$C66)</f>
        <v>0</v>
      </c>
      <c r="L66" s="105">
        <f>COUNTIF('H Data'!F$4:F$103,$C66)</f>
        <v>0</v>
      </c>
      <c r="M66" s="106">
        <f>COUNTIF('H Data'!G$4:G$103,$C66)</f>
        <v>0</v>
      </c>
      <c r="N66" s="105">
        <f>COUNTIF('H Data'!H$4:H$103,$C66)</f>
        <v>0</v>
      </c>
      <c r="O66" s="106">
        <f>COUNTIF('H Data'!I$4:I$103,$C66)</f>
        <v>0</v>
      </c>
      <c r="P66" s="107">
        <f>COUNTIF('H Data'!J$4:J$103,$C66)</f>
        <v>0</v>
      </c>
      <c r="Q66" s="92">
        <f t="shared" si="5"/>
        <v>0</v>
      </c>
      <c r="R66" s="93">
        <f t="shared" si="6"/>
        <v>0</v>
      </c>
      <c r="S66" s="94">
        <f t="shared" si="7"/>
        <v>0</v>
      </c>
      <c r="T66" s="93">
        <f t="shared" si="8"/>
        <v>0</v>
      </c>
      <c r="U66" s="94">
        <f t="shared" si="9"/>
        <v>0</v>
      </c>
      <c r="V66" s="93">
        <f t="shared" si="10"/>
        <v>0</v>
      </c>
      <c r="W66" s="94">
        <f t="shared" si="11"/>
        <v>0</v>
      </c>
      <c r="X66" s="93">
        <f t="shared" si="12"/>
        <v>0</v>
      </c>
      <c r="Y66" s="94">
        <f t="shared" si="13"/>
        <v>0</v>
      </c>
      <c r="Z66" s="95">
        <f t="shared" si="14"/>
        <v>0</v>
      </c>
    </row>
    <row r="67" spans="2:26" ht="12.75">
      <c r="B67" s="1">
        <v>62</v>
      </c>
      <c r="C67" s="44" t="e">
        <f>SMALL('H Data'!A$4:J$103,B67)</f>
        <v>#NUM!</v>
      </c>
      <c r="D67" s="44">
        <f t="shared" si="3"/>
        <v>92</v>
      </c>
      <c r="E67" s="6" t="e">
        <f t="shared" si="15"/>
        <v>#NUM!</v>
      </c>
      <c r="F67" s="44">
        <f t="shared" si="4"/>
        <v>0</v>
      </c>
      <c r="G67" s="104">
        <f>COUNTIF('H Data'!A$4:A$103,C67)</f>
        <v>0</v>
      </c>
      <c r="H67" s="105">
        <f>COUNTIF('H Data'!B$4:B$103,C67)</f>
        <v>0</v>
      </c>
      <c r="I67" s="106">
        <f>COUNTIF('H Data'!C$4:C$103,$C67)</f>
        <v>0</v>
      </c>
      <c r="J67" s="105">
        <f>COUNTIF('H Data'!D$4:D$103,$C67)</f>
        <v>0</v>
      </c>
      <c r="K67" s="106">
        <f>COUNTIF('H Data'!E$4:E$103,$C67)</f>
        <v>0</v>
      </c>
      <c r="L67" s="105">
        <f>COUNTIF('H Data'!F$4:F$103,$C67)</f>
        <v>0</v>
      </c>
      <c r="M67" s="106">
        <f>COUNTIF('H Data'!G$4:G$103,$C67)</f>
        <v>0</v>
      </c>
      <c r="N67" s="105">
        <f>COUNTIF('H Data'!H$4:H$103,$C67)</f>
        <v>0</v>
      </c>
      <c r="O67" s="106">
        <f>COUNTIF('H Data'!I$4:I$103,$C67)</f>
        <v>0</v>
      </c>
      <c r="P67" s="107">
        <f>COUNTIF('H Data'!J$4:J$103,$C67)</f>
        <v>0</v>
      </c>
      <c r="Q67" s="92">
        <f t="shared" si="5"/>
        <v>0</v>
      </c>
      <c r="R67" s="93">
        <f t="shared" si="6"/>
        <v>0</v>
      </c>
      <c r="S67" s="94">
        <f t="shared" si="7"/>
        <v>0</v>
      </c>
      <c r="T67" s="93">
        <f t="shared" si="8"/>
        <v>0</v>
      </c>
      <c r="U67" s="94">
        <f t="shared" si="9"/>
        <v>0</v>
      </c>
      <c r="V67" s="93">
        <f t="shared" si="10"/>
        <v>0</v>
      </c>
      <c r="W67" s="94">
        <f t="shared" si="11"/>
        <v>0</v>
      </c>
      <c r="X67" s="93">
        <f t="shared" si="12"/>
        <v>0</v>
      </c>
      <c r="Y67" s="94">
        <f t="shared" si="13"/>
        <v>0</v>
      </c>
      <c r="Z67" s="95">
        <f t="shared" si="14"/>
        <v>0</v>
      </c>
    </row>
    <row r="68" spans="2:26" ht="12.75">
      <c r="B68" s="1">
        <v>63</v>
      </c>
      <c r="C68" s="44" t="e">
        <f>SMALL('H Data'!A$4:J$103,B68)</f>
        <v>#NUM!</v>
      </c>
      <c r="D68" s="44">
        <f t="shared" si="3"/>
        <v>92</v>
      </c>
      <c r="E68" s="6" t="e">
        <f t="shared" si="15"/>
        <v>#NUM!</v>
      </c>
      <c r="F68" s="44">
        <f t="shared" si="4"/>
        <v>0</v>
      </c>
      <c r="G68" s="104">
        <f>COUNTIF('H Data'!A$4:A$103,C68)</f>
        <v>0</v>
      </c>
      <c r="H68" s="105">
        <f>COUNTIF('H Data'!B$4:B$103,C68)</f>
        <v>0</v>
      </c>
      <c r="I68" s="106">
        <f>COUNTIF('H Data'!C$4:C$103,$C68)</f>
        <v>0</v>
      </c>
      <c r="J68" s="105">
        <f>COUNTIF('H Data'!D$4:D$103,$C68)</f>
        <v>0</v>
      </c>
      <c r="K68" s="106">
        <f>COUNTIF('H Data'!E$4:E$103,$C68)</f>
        <v>0</v>
      </c>
      <c r="L68" s="105">
        <f>COUNTIF('H Data'!F$4:F$103,$C68)</f>
        <v>0</v>
      </c>
      <c r="M68" s="106">
        <f>COUNTIF('H Data'!G$4:G$103,$C68)</f>
        <v>0</v>
      </c>
      <c r="N68" s="105">
        <f>COUNTIF('H Data'!H$4:H$103,$C68)</f>
        <v>0</v>
      </c>
      <c r="O68" s="106">
        <f>COUNTIF('H Data'!I$4:I$103,$C68)</f>
        <v>0</v>
      </c>
      <c r="P68" s="107">
        <f>COUNTIF('H Data'!J$4:J$103,$C68)</f>
        <v>0</v>
      </c>
      <c r="Q68" s="92">
        <f t="shared" si="5"/>
        <v>0</v>
      </c>
      <c r="R68" s="93">
        <f t="shared" si="6"/>
        <v>0</v>
      </c>
      <c r="S68" s="94">
        <f t="shared" si="7"/>
        <v>0</v>
      </c>
      <c r="T68" s="93">
        <f t="shared" si="8"/>
        <v>0</v>
      </c>
      <c r="U68" s="94">
        <f t="shared" si="9"/>
        <v>0</v>
      </c>
      <c r="V68" s="93">
        <f t="shared" si="10"/>
        <v>0</v>
      </c>
      <c r="W68" s="94">
        <f t="shared" si="11"/>
        <v>0</v>
      </c>
      <c r="X68" s="93">
        <f t="shared" si="12"/>
        <v>0</v>
      </c>
      <c r="Y68" s="94">
        <f t="shared" si="13"/>
        <v>0</v>
      </c>
      <c r="Z68" s="95">
        <f t="shared" si="14"/>
        <v>0</v>
      </c>
    </row>
    <row r="69" spans="2:26" ht="12.75">
      <c r="B69" s="1">
        <v>64</v>
      </c>
      <c r="C69" s="44" t="e">
        <f>SMALL('H Data'!A$4:J$103,B69)</f>
        <v>#NUM!</v>
      </c>
      <c r="D69" s="44">
        <f t="shared" si="3"/>
        <v>92</v>
      </c>
      <c r="E69" s="6" t="e">
        <f t="shared" si="15"/>
        <v>#NUM!</v>
      </c>
      <c r="F69" s="44">
        <f t="shared" si="4"/>
        <v>0</v>
      </c>
      <c r="G69" s="104">
        <f>COUNTIF('H Data'!A$4:A$103,C69)</f>
        <v>0</v>
      </c>
      <c r="H69" s="105">
        <f>COUNTIF('H Data'!B$4:B$103,C69)</f>
        <v>0</v>
      </c>
      <c r="I69" s="106">
        <f>COUNTIF('H Data'!C$4:C$103,$C69)</f>
        <v>0</v>
      </c>
      <c r="J69" s="105">
        <f>COUNTIF('H Data'!D$4:D$103,$C69)</f>
        <v>0</v>
      </c>
      <c r="K69" s="106">
        <f>COUNTIF('H Data'!E$4:E$103,$C69)</f>
        <v>0</v>
      </c>
      <c r="L69" s="105">
        <f>COUNTIF('H Data'!F$4:F$103,$C69)</f>
        <v>0</v>
      </c>
      <c r="M69" s="106">
        <f>COUNTIF('H Data'!G$4:G$103,$C69)</f>
        <v>0</v>
      </c>
      <c r="N69" s="105">
        <f>COUNTIF('H Data'!H$4:H$103,$C69)</f>
        <v>0</v>
      </c>
      <c r="O69" s="106">
        <f>COUNTIF('H Data'!I$4:I$103,$C69)</f>
        <v>0</v>
      </c>
      <c r="P69" s="107">
        <f>COUNTIF('H Data'!J$4:J$103,$C69)</f>
        <v>0</v>
      </c>
      <c r="Q69" s="92">
        <f t="shared" si="5"/>
        <v>0</v>
      </c>
      <c r="R69" s="93">
        <f t="shared" si="6"/>
        <v>0</v>
      </c>
      <c r="S69" s="94">
        <f t="shared" si="7"/>
        <v>0</v>
      </c>
      <c r="T69" s="93">
        <f t="shared" si="8"/>
        <v>0</v>
      </c>
      <c r="U69" s="94">
        <f t="shared" si="9"/>
        <v>0</v>
      </c>
      <c r="V69" s="93">
        <f t="shared" si="10"/>
        <v>0</v>
      </c>
      <c r="W69" s="94">
        <f t="shared" si="11"/>
        <v>0</v>
      </c>
      <c r="X69" s="93">
        <f t="shared" si="12"/>
        <v>0</v>
      </c>
      <c r="Y69" s="94">
        <f t="shared" si="13"/>
        <v>0</v>
      </c>
      <c r="Z69" s="95">
        <f t="shared" si="14"/>
        <v>0</v>
      </c>
    </row>
    <row r="70" spans="2:26" ht="12.75">
      <c r="B70" s="1">
        <v>65</v>
      </c>
      <c r="C70" s="44" t="e">
        <f>SMALL('H Data'!A$4:J$103,B70)</f>
        <v>#NUM!</v>
      </c>
      <c r="D70" s="44">
        <f t="shared" si="3"/>
        <v>92</v>
      </c>
      <c r="E70" s="6" t="e">
        <f t="shared" si="15"/>
        <v>#NUM!</v>
      </c>
      <c r="F70" s="44">
        <f t="shared" si="4"/>
        <v>0</v>
      </c>
      <c r="G70" s="104">
        <f>COUNTIF('H Data'!A$4:A$103,C70)</f>
        <v>0</v>
      </c>
      <c r="H70" s="105">
        <f>COUNTIF('H Data'!B$4:B$103,C70)</f>
        <v>0</v>
      </c>
      <c r="I70" s="106">
        <f>COUNTIF('H Data'!C$4:C$103,$C70)</f>
        <v>0</v>
      </c>
      <c r="J70" s="105">
        <f>COUNTIF('H Data'!D$4:D$103,$C70)</f>
        <v>0</v>
      </c>
      <c r="K70" s="106">
        <f>COUNTIF('H Data'!E$4:E$103,$C70)</f>
        <v>0</v>
      </c>
      <c r="L70" s="105">
        <f>COUNTIF('H Data'!F$4:F$103,$C70)</f>
        <v>0</v>
      </c>
      <c r="M70" s="106">
        <f>COUNTIF('H Data'!G$4:G$103,$C70)</f>
        <v>0</v>
      </c>
      <c r="N70" s="105">
        <f>COUNTIF('H Data'!H$4:H$103,$C70)</f>
        <v>0</v>
      </c>
      <c r="O70" s="106">
        <f>COUNTIF('H Data'!I$4:I$103,$C70)</f>
        <v>0</v>
      </c>
      <c r="P70" s="107">
        <f>COUNTIF('H Data'!J$4:J$103,$C70)</f>
        <v>0</v>
      </c>
      <c r="Q70" s="92">
        <f t="shared" si="5"/>
        <v>0</v>
      </c>
      <c r="R70" s="93">
        <f t="shared" si="6"/>
        <v>0</v>
      </c>
      <c r="S70" s="94">
        <f t="shared" si="7"/>
        <v>0</v>
      </c>
      <c r="T70" s="93">
        <f t="shared" si="8"/>
        <v>0</v>
      </c>
      <c r="U70" s="94">
        <f t="shared" si="9"/>
        <v>0</v>
      </c>
      <c r="V70" s="93">
        <f t="shared" si="10"/>
        <v>0</v>
      </c>
      <c r="W70" s="94">
        <f t="shared" si="11"/>
        <v>0</v>
      </c>
      <c r="X70" s="93">
        <f t="shared" si="12"/>
        <v>0</v>
      </c>
      <c r="Y70" s="94">
        <f t="shared" si="13"/>
        <v>0</v>
      </c>
      <c r="Z70" s="95">
        <f t="shared" si="14"/>
        <v>0</v>
      </c>
    </row>
    <row r="71" spans="2:26" ht="12.75">
      <c r="B71" s="1">
        <v>66</v>
      </c>
      <c r="C71" s="44" t="e">
        <f>SMALL('H Data'!A$4:J$103,B71)</f>
        <v>#NUM!</v>
      </c>
      <c r="D71" s="44">
        <f aca="true" t="shared" si="16" ref="D71:D105">COUNTIF(C$6:C$105,C71)</f>
        <v>92</v>
      </c>
      <c r="E71" s="6" t="e">
        <f t="shared" si="15"/>
        <v>#NUM!</v>
      </c>
      <c r="F71" s="44">
        <f aca="true" t="shared" si="17" ref="F71:F105">IF(ISNUMBER(IF(E71=0,B71+(D71-1)/2,F70))=TRUE,IF(E71=0,B71+(D71-1)/2,F70),0)</f>
        <v>0</v>
      </c>
      <c r="G71" s="104">
        <f>COUNTIF('H Data'!A$4:A$103,C71)</f>
        <v>0</v>
      </c>
      <c r="H71" s="105">
        <f>COUNTIF('H Data'!B$4:B$103,C71)</f>
        <v>0</v>
      </c>
      <c r="I71" s="106">
        <f>COUNTIF('H Data'!C$4:C$103,$C71)</f>
        <v>0</v>
      </c>
      <c r="J71" s="105">
        <f>COUNTIF('H Data'!D$4:D$103,$C71)</f>
        <v>0</v>
      </c>
      <c r="K71" s="106">
        <f>COUNTIF('H Data'!E$4:E$103,$C71)</f>
        <v>0</v>
      </c>
      <c r="L71" s="105">
        <f>COUNTIF('H Data'!F$4:F$103,$C71)</f>
        <v>0</v>
      </c>
      <c r="M71" s="106">
        <f>COUNTIF('H Data'!G$4:G$103,$C71)</f>
        <v>0</v>
      </c>
      <c r="N71" s="105">
        <f>COUNTIF('H Data'!H$4:H$103,$C71)</f>
        <v>0</v>
      </c>
      <c r="O71" s="106">
        <f>COUNTIF('H Data'!I$4:I$103,$C71)</f>
        <v>0</v>
      </c>
      <c r="P71" s="107">
        <f>COUNTIF('H Data'!J$4:J$103,$C71)</f>
        <v>0</v>
      </c>
      <c r="Q71" s="92">
        <f aca="true" t="shared" si="18" ref="Q71:Q105">$F71*G71/$D71</f>
        <v>0</v>
      </c>
      <c r="R71" s="93">
        <f aca="true" t="shared" si="19" ref="R71:R105">$F71*H71/$D71</f>
        <v>0</v>
      </c>
      <c r="S71" s="94">
        <f aca="true" t="shared" si="20" ref="S71:S105">$F71*I71/$D71</f>
        <v>0</v>
      </c>
      <c r="T71" s="93">
        <f aca="true" t="shared" si="21" ref="T71:T105">$F71*J71/$D71</f>
        <v>0</v>
      </c>
      <c r="U71" s="94">
        <f aca="true" t="shared" si="22" ref="U71:U105">$F71*K71/$D71</f>
        <v>0</v>
      </c>
      <c r="V71" s="93">
        <f aca="true" t="shared" si="23" ref="V71:V105">$F71*L71/$D71</f>
        <v>0</v>
      </c>
      <c r="W71" s="94">
        <f aca="true" t="shared" si="24" ref="W71:W105">$F71*M71/$D71</f>
        <v>0</v>
      </c>
      <c r="X71" s="93">
        <f aca="true" t="shared" si="25" ref="X71:X105">$F71*N71/$D71</f>
        <v>0</v>
      </c>
      <c r="Y71" s="94">
        <f aca="true" t="shared" si="26" ref="Y71:Y105">$F71*O71/$D71</f>
        <v>0</v>
      </c>
      <c r="Z71" s="95">
        <f aca="true" t="shared" si="27" ref="Z71:Z105">$F71*P71/$D71</f>
        <v>0</v>
      </c>
    </row>
    <row r="72" spans="2:26" ht="12.75">
      <c r="B72" s="1">
        <v>67</v>
      </c>
      <c r="C72" s="44" t="e">
        <f>SMALL('H Data'!A$4:J$103,B72)</f>
        <v>#NUM!</v>
      </c>
      <c r="D72" s="44">
        <f t="shared" si="16"/>
        <v>92</v>
      </c>
      <c r="E72" s="6" t="e">
        <f aca="true" t="shared" si="28" ref="E72:E105">IF(C71=C72,1,0)</f>
        <v>#NUM!</v>
      </c>
      <c r="F72" s="44">
        <f t="shared" si="17"/>
        <v>0</v>
      </c>
      <c r="G72" s="104">
        <f>COUNTIF('H Data'!A$4:A$103,C72)</f>
        <v>0</v>
      </c>
      <c r="H72" s="105">
        <f>COUNTIF('H Data'!B$4:B$103,C72)</f>
        <v>0</v>
      </c>
      <c r="I72" s="106">
        <f>COUNTIF('H Data'!C$4:C$103,$C72)</f>
        <v>0</v>
      </c>
      <c r="J72" s="105">
        <f>COUNTIF('H Data'!D$4:D$103,$C72)</f>
        <v>0</v>
      </c>
      <c r="K72" s="106">
        <f>COUNTIF('H Data'!E$4:E$103,$C72)</f>
        <v>0</v>
      </c>
      <c r="L72" s="105">
        <f>COUNTIF('H Data'!F$4:F$103,$C72)</f>
        <v>0</v>
      </c>
      <c r="M72" s="106">
        <f>COUNTIF('H Data'!G$4:G$103,$C72)</f>
        <v>0</v>
      </c>
      <c r="N72" s="105">
        <f>COUNTIF('H Data'!H$4:H$103,$C72)</f>
        <v>0</v>
      </c>
      <c r="O72" s="106">
        <f>COUNTIF('H Data'!I$4:I$103,$C72)</f>
        <v>0</v>
      </c>
      <c r="P72" s="107">
        <f>COUNTIF('H Data'!J$4:J$103,$C72)</f>
        <v>0</v>
      </c>
      <c r="Q72" s="92">
        <f t="shared" si="18"/>
        <v>0</v>
      </c>
      <c r="R72" s="93">
        <f t="shared" si="19"/>
        <v>0</v>
      </c>
      <c r="S72" s="94">
        <f t="shared" si="20"/>
        <v>0</v>
      </c>
      <c r="T72" s="93">
        <f t="shared" si="21"/>
        <v>0</v>
      </c>
      <c r="U72" s="94">
        <f t="shared" si="22"/>
        <v>0</v>
      </c>
      <c r="V72" s="93">
        <f t="shared" si="23"/>
        <v>0</v>
      </c>
      <c r="W72" s="94">
        <f t="shared" si="24"/>
        <v>0</v>
      </c>
      <c r="X72" s="93">
        <f t="shared" si="25"/>
        <v>0</v>
      </c>
      <c r="Y72" s="94">
        <f t="shared" si="26"/>
        <v>0</v>
      </c>
      <c r="Z72" s="95">
        <f t="shared" si="27"/>
        <v>0</v>
      </c>
    </row>
    <row r="73" spans="2:26" ht="12.75">
      <c r="B73" s="1">
        <v>68</v>
      </c>
      <c r="C73" s="44" t="e">
        <f>SMALL('H Data'!A$4:J$103,B73)</f>
        <v>#NUM!</v>
      </c>
      <c r="D73" s="44">
        <f t="shared" si="16"/>
        <v>92</v>
      </c>
      <c r="E73" s="6" t="e">
        <f t="shared" si="28"/>
        <v>#NUM!</v>
      </c>
      <c r="F73" s="44">
        <f t="shared" si="17"/>
        <v>0</v>
      </c>
      <c r="G73" s="104">
        <f>COUNTIF('H Data'!A$4:A$103,C73)</f>
        <v>0</v>
      </c>
      <c r="H73" s="105">
        <f>COUNTIF('H Data'!B$4:B$103,C73)</f>
        <v>0</v>
      </c>
      <c r="I73" s="106">
        <f>COUNTIF('H Data'!C$4:C$103,$C73)</f>
        <v>0</v>
      </c>
      <c r="J73" s="105">
        <f>COUNTIF('H Data'!D$4:D$103,$C73)</f>
        <v>0</v>
      </c>
      <c r="K73" s="106">
        <f>COUNTIF('H Data'!E$4:E$103,$C73)</f>
        <v>0</v>
      </c>
      <c r="L73" s="105">
        <f>COUNTIF('H Data'!F$4:F$103,$C73)</f>
        <v>0</v>
      </c>
      <c r="M73" s="106">
        <f>COUNTIF('H Data'!G$4:G$103,$C73)</f>
        <v>0</v>
      </c>
      <c r="N73" s="105">
        <f>COUNTIF('H Data'!H$4:H$103,$C73)</f>
        <v>0</v>
      </c>
      <c r="O73" s="106">
        <f>COUNTIF('H Data'!I$4:I$103,$C73)</f>
        <v>0</v>
      </c>
      <c r="P73" s="107">
        <f>COUNTIF('H Data'!J$4:J$103,$C73)</f>
        <v>0</v>
      </c>
      <c r="Q73" s="92">
        <f t="shared" si="18"/>
        <v>0</v>
      </c>
      <c r="R73" s="93">
        <f t="shared" si="19"/>
        <v>0</v>
      </c>
      <c r="S73" s="94">
        <f t="shared" si="20"/>
        <v>0</v>
      </c>
      <c r="T73" s="93">
        <f t="shared" si="21"/>
        <v>0</v>
      </c>
      <c r="U73" s="94">
        <f t="shared" si="22"/>
        <v>0</v>
      </c>
      <c r="V73" s="93">
        <f t="shared" si="23"/>
        <v>0</v>
      </c>
      <c r="W73" s="94">
        <f t="shared" si="24"/>
        <v>0</v>
      </c>
      <c r="X73" s="93">
        <f t="shared" si="25"/>
        <v>0</v>
      </c>
      <c r="Y73" s="94">
        <f t="shared" si="26"/>
        <v>0</v>
      </c>
      <c r="Z73" s="95">
        <f t="shared" si="27"/>
        <v>0</v>
      </c>
    </row>
    <row r="74" spans="2:26" ht="12.75">
      <c r="B74" s="1">
        <v>69</v>
      </c>
      <c r="C74" s="44" t="e">
        <f>SMALL('H Data'!A$4:J$103,B74)</f>
        <v>#NUM!</v>
      </c>
      <c r="D74" s="44">
        <f t="shared" si="16"/>
        <v>92</v>
      </c>
      <c r="E74" s="6" t="e">
        <f t="shared" si="28"/>
        <v>#NUM!</v>
      </c>
      <c r="F74" s="44">
        <f t="shared" si="17"/>
        <v>0</v>
      </c>
      <c r="G74" s="104">
        <f>COUNTIF('H Data'!A$4:A$103,C74)</f>
        <v>0</v>
      </c>
      <c r="H74" s="105">
        <f>COUNTIF('H Data'!B$4:B$103,C74)</f>
        <v>0</v>
      </c>
      <c r="I74" s="106">
        <f>COUNTIF('H Data'!C$4:C$103,$C74)</f>
        <v>0</v>
      </c>
      <c r="J74" s="105">
        <f>COUNTIF('H Data'!D$4:D$103,$C74)</f>
        <v>0</v>
      </c>
      <c r="K74" s="106">
        <f>COUNTIF('H Data'!E$4:E$103,$C74)</f>
        <v>0</v>
      </c>
      <c r="L74" s="105">
        <f>COUNTIF('H Data'!F$4:F$103,$C74)</f>
        <v>0</v>
      </c>
      <c r="M74" s="106">
        <f>COUNTIF('H Data'!G$4:G$103,$C74)</f>
        <v>0</v>
      </c>
      <c r="N74" s="105">
        <f>COUNTIF('H Data'!H$4:H$103,$C74)</f>
        <v>0</v>
      </c>
      <c r="O74" s="106">
        <f>COUNTIF('H Data'!I$4:I$103,$C74)</f>
        <v>0</v>
      </c>
      <c r="P74" s="107">
        <f>COUNTIF('H Data'!J$4:J$103,$C74)</f>
        <v>0</v>
      </c>
      <c r="Q74" s="92">
        <f t="shared" si="18"/>
        <v>0</v>
      </c>
      <c r="R74" s="93">
        <f t="shared" si="19"/>
        <v>0</v>
      </c>
      <c r="S74" s="94">
        <f t="shared" si="20"/>
        <v>0</v>
      </c>
      <c r="T74" s="93">
        <f t="shared" si="21"/>
        <v>0</v>
      </c>
      <c r="U74" s="94">
        <f t="shared" si="22"/>
        <v>0</v>
      </c>
      <c r="V74" s="93">
        <f t="shared" si="23"/>
        <v>0</v>
      </c>
      <c r="W74" s="94">
        <f t="shared" si="24"/>
        <v>0</v>
      </c>
      <c r="X74" s="93">
        <f t="shared" si="25"/>
        <v>0</v>
      </c>
      <c r="Y74" s="94">
        <f t="shared" si="26"/>
        <v>0</v>
      </c>
      <c r="Z74" s="95">
        <f t="shared" si="27"/>
        <v>0</v>
      </c>
    </row>
    <row r="75" spans="2:26" ht="12.75">
      <c r="B75" s="1">
        <v>70</v>
      </c>
      <c r="C75" s="44" t="e">
        <f>SMALL('H Data'!A$4:J$103,B75)</f>
        <v>#NUM!</v>
      </c>
      <c r="D75" s="44">
        <f t="shared" si="16"/>
        <v>92</v>
      </c>
      <c r="E75" s="6" t="e">
        <f t="shared" si="28"/>
        <v>#NUM!</v>
      </c>
      <c r="F75" s="44">
        <f t="shared" si="17"/>
        <v>0</v>
      </c>
      <c r="G75" s="104">
        <f>COUNTIF('H Data'!A$4:A$103,C75)</f>
        <v>0</v>
      </c>
      <c r="H75" s="105">
        <f>COUNTIF('H Data'!B$4:B$103,C75)</f>
        <v>0</v>
      </c>
      <c r="I75" s="106">
        <f>COUNTIF('H Data'!C$4:C$103,$C75)</f>
        <v>0</v>
      </c>
      <c r="J75" s="105">
        <f>COUNTIF('H Data'!D$4:D$103,$C75)</f>
        <v>0</v>
      </c>
      <c r="K75" s="106">
        <f>COUNTIF('H Data'!E$4:E$103,$C75)</f>
        <v>0</v>
      </c>
      <c r="L75" s="105">
        <f>COUNTIF('H Data'!F$4:F$103,$C75)</f>
        <v>0</v>
      </c>
      <c r="M75" s="106">
        <f>COUNTIF('H Data'!G$4:G$103,$C75)</f>
        <v>0</v>
      </c>
      <c r="N75" s="105">
        <f>COUNTIF('H Data'!H$4:H$103,$C75)</f>
        <v>0</v>
      </c>
      <c r="O75" s="106">
        <f>COUNTIF('H Data'!I$4:I$103,$C75)</f>
        <v>0</v>
      </c>
      <c r="P75" s="107">
        <f>COUNTIF('H Data'!J$4:J$103,$C75)</f>
        <v>0</v>
      </c>
      <c r="Q75" s="92">
        <f t="shared" si="18"/>
        <v>0</v>
      </c>
      <c r="R75" s="93">
        <f t="shared" si="19"/>
        <v>0</v>
      </c>
      <c r="S75" s="94">
        <f t="shared" si="20"/>
        <v>0</v>
      </c>
      <c r="T75" s="93">
        <f t="shared" si="21"/>
        <v>0</v>
      </c>
      <c r="U75" s="94">
        <f t="shared" si="22"/>
        <v>0</v>
      </c>
      <c r="V75" s="93">
        <f t="shared" si="23"/>
        <v>0</v>
      </c>
      <c r="W75" s="94">
        <f t="shared" si="24"/>
        <v>0</v>
      </c>
      <c r="X75" s="93">
        <f t="shared" si="25"/>
        <v>0</v>
      </c>
      <c r="Y75" s="94">
        <f t="shared" si="26"/>
        <v>0</v>
      </c>
      <c r="Z75" s="95">
        <f t="shared" si="27"/>
        <v>0</v>
      </c>
    </row>
    <row r="76" spans="2:26" ht="12.75">
      <c r="B76" s="1">
        <v>71</v>
      </c>
      <c r="C76" s="44" t="e">
        <f>SMALL('H Data'!A$4:J$103,B76)</f>
        <v>#NUM!</v>
      </c>
      <c r="D76" s="44">
        <f t="shared" si="16"/>
        <v>92</v>
      </c>
      <c r="E76" s="6" t="e">
        <f t="shared" si="28"/>
        <v>#NUM!</v>
      </c>
      <c r="F76" s="44">
        <f t="shared" si="17"/>
        <v>0</v>
      </c>
      <c r="G76" s="104">
        <f>COUNTIF('H Data'!A$4:A$103,C76)</f>
        <v>0</v>
      </c>
      <c r="H76" s="105">
        <f>COUNTIF('H Data'!B$4:B$103,C76)</f>
        <v>0</v>
      </c>
      <c r="I76" s="106">
        <f>COUNTIF('H Data'!C$4:C$103,$C76)</f>
        <v>0</v>
      </c>
      <c r="J76" s="105">
        <f>COUNTIF('H Data'!D$4:D$103,$C76)</f>
        <v>0</v>
      </c>
      <c r="K76" s="106">
        <f>COUNTIF('H Data'!E$4:E$103,$C76)</f>
        <v>0</v>
      </c>
      <c r="L76" s="105">
        <f>COUNTIF('H Data'!F$4:F$103,$C76)</f>
        <v>0</v>
      </c>
      <c r="M76" s="106">
        <f>COUNTIF('H Data'!G$4:G$103,$C76)</f>
        <v>0</v>
      </c>
      <c r="N76" s="105">
        <f>COUNTIF('H Data'!H$4:H$103,$C76)</f>
        <v>0</v>
      </c>
      <c r="O76" s="106">
        <f>COUNTIF('H Data'!I$4:I$103,$C76)</f>
        <v>0</v>
      </c>
      <c r="P76" s="107">
        <f>COUNTIF('H Data'!J$4:J$103,$C76)</f>
        <v>0</v>
      </c>
      <c r="Q76" s="92">
        <f t="shared" si="18"/>
        <v>0</v>
      </c>
      <c r="R76" s="93">
        <f t="shared" si="19"/>
        <v>0</v>
      </c>
      <c r="S76" s="94">
        <f t="shared" si="20"/>
        <v>0</v>
      </c>
      <c r="T76" s="93">
        <f t="shared" si="21"/>
        <v>0</v>
      </c>
      <c r="U76" s="94">
        <f t="shared" si="22"/>
        <v>0</v>
      </c>
      <c r="V76" s="93">
        <f t="shared" si="23"/>
        <v>0</v>
      </c>
      <c r="W76" s="94">
        <f t="shared" si="24"/>
        <v>0</v>
      </c>
      <c r="X76" s="93">
        <f t="shared" si="25"/>
        <v>0</v>
      </c>
      <c r="Y76" s="94">
        <f t="shared" si="26"/>
        <v>0</v>
      </c>
      <c r="Z76" s="95">
        <f t="shared" si="27"/>
        <v>0</v>
      </c>
    </row>
    <row r="77" spans="2:26" ht="12.75">
      <c r="B77" s="1">
        <v>72</v>
      </c>
      <c r="C77" s="44" t="e">
        <f>SMALL('H Data'!A$4:J$103,B77)</f>
        <v>#NUM!</v>
      </c>
      <c r="D77" s="44">
        <f t="shared" si="16"/>
        <v>92</v>
      </c>
      <c r="E77" s="6" t="e">
        <f t="shared" si="28"/>
        <v>#NUM!</v>
      </c>
      <c r="F77" s="44">
        <f t="shared" si="17"/>
        <v>0</v>
      </c>
      <c r="G77" s="104">
        <f>COUNTIF('H Data'!A$4:A$103,C77)</f>
        <v>0</v>
      </c>
      <c r="H77" s="105">
        <f>COUNTIF('H Data'!B$4:B$103,C77)</f>
        <v>0</v>
      </c>
      <c r="I77" s="106">
        <f>COUNTIF('H Data'!C$4:C$103,$C77)</f>
        <v>0</v>
      </c>
      <c r="J77" s="105">
        <f>COUNTIF('H Data'!D$4:D$103,$C77)</f>
        <v>0</v>
      </c>
      <c r="K77" s="106">
        <f>COUNTIF('H Data'!E$4:E$103,$C77)</f>
        <v>0</v>
      </c>
      <c r="L77" s="105">
        <f>COUNTIF('H Data'!F$4:F$103,$C77)</f>
        <v>0</v>
      </c>
      <c r="M77" s="106">
        <f>COUNTIF('H Data'!G$4:G$103,$C77)</f>
        <v>0</v>
      </c>
      <c r="N77" s="105">
        <f>COUNTIF('H Data'!H$4:H$103,$C77)</f>
        <v>0</v>
      </c>
      <c r="O77" s="106">
        <f>COUNTIF('H Data'!I$4:I$103,$C77)</f>
        <v>0</v>
      </c>
      <c r="P77" s="107">
        <f>COUNTIF('H Data'!J$4:J$103,$C77)</f>
        <v>0</v>
      </c>
      <c r="Q77" s="92">
        <f t="shared" si="18"/>
        <v>0</v>
      </c>
      <c r="R77" s="93">
        <f t="shared" si="19"/>
        <v>0</v>
      </c>
      <c r="S77" s="94">
        <f t="shared" si="20"/>
        <v>0</v>
      </c>
      <c r="T77" s="93">
        <f t="shared" si="21"/>
        <v>0</v>
      </c>
      <c r="U77" s="94">
        <f t="shared" si="22"/>
        <v>0</v>
      </c>
      <c r="V77" s="93">
        <f t="shared" si="23"/>
        <v>0</v>
      </c>
      <c r="W77" s="94">
        <f t="shared" si="24"/>
        <v>0</v>
      </c>
      <c r="X77" s="93">
        <f t="shared" si="25"/>
        <v>0</v>
      </c>
      <c r="Y77" s="94">
        <f t="shared" si="26"/>
        <v>0</v>
      </c>
      <c r="Z77" s="95">
        <f t="shared" si="27"/>
        <v>0</v>
      </c>
    </row>
    <row r="78" spans="2:26" ht="12.75">
      <c r="B78" s="1">
        <v>73</v>
      </c>
      <c r="C78" s="44" t="e">
        <f>SMALL('H Data'!A$4:J$103,B78)</f>
        <v>#NUM!</v>
      </c>
      <c r="D78" s="44">
        <f t="shared" si="16"/>
        <v>92</v>
      </c>
      <c r="E78" s="6" t="e">
        <f t="shared" si="28"/>
        <v>#NUM!</v>
      </c>
      <c r="F78" s="44">
        <f t="shared" si="17"/>
        <v>0</v>
      </c>
      <c r="G78" s="104">
        <f>COUNTIF('H Data'!A$4:A$103,C78)</f>
        <v>0</v>
      </c>
      <c r="H78" s="105">
        <f>COUNTIF('H Data'!B$4:B$103,C78)</f>
        <v>0</v>
      </c>
      <c r="I78" s="106">
        <f>COUNTIF('H Data'!C$4:C$103,$C78)</f>
        <v>0</v>
      </c>
      <c r="J78" s="105">
        <f>COUNTIF('H Data'!D$4:D$103,$C78)</f>
        <v>0</v>
      </c>
      <c r="K78" s="106">
        <f>COUNTIF('H Data'!E$4:E$103,$C78)</f>
        <v>0</v>
      </c>
      <c r="L78" s="105">
        <f>COUNTIF('H Data'!F$4:F$103,$C78)</f>
        <v>0</v>
      </c>
      <c r="M78" s="106">
        <f>COUNTIF('H Data'!G$4:G$103,$C78)</f>
        <v>0</v>
      </c>
      <c r="N78" s="105">
        <f>COUNTIF('H Data'!H$4:H$103,$C78)</f>
        <v>0</v>
      </c>
      <c r="O78" s="106">
        <f>COUNTIF('H Data'!I$4:I$103,$C78)</f>
        <v>0</v>
      </c>
      <c r="P78" s="107">
        <f>COUNTIF('H Data'!J$4:J$103,$C78)</f>
        <v>0</v>
      </c>
      <c r="Q78" s="92">
        <f t="shared" si="18"/>
        <v>0</v>
      </c>
      <c r="R78" s="93">
        <f t="shared" si="19"/>
        <v>0</v>
      </c>
      <c r="S78" s="94">
        <f t="shared" si="20"/>
        <v>0</v>
      </c>
      <c r="T78" s="93">
        <f t="shared" si="21"/>
        <v>0</v>
      </c>
      <c r="U78" s="94">
        <f t="shared" si="22"/>
        <v>0</v>
      </c>
      <c r="V78" s="93">
        <f t="shared" si="23"/>
        <v>0</v>
      </c>
      <c r="W78" s="94">
        <f t="shared" si="24"/>
        <v>0</v>
      </c>
      <c r="X78" s="93">
        <f t="shared" si="25"/>
        <v>0</v>
      </c>
      <c r="Y78" s="94">
        <f t="shared" si="26"/>
        <v>0</v>
      </c>
      <c r="Z78" s="95">
        <f t="shared" si="27"/>
        <v>0</v>
      </c>
    </row>
    <row r="79" spans="2:26" ht="12.75">
      <c r="B79" s="1">
        <v>74</v>
      </c>
      <c r="C79" s="44" t="e">
        <f>SMALL('H Data'!A$4:J$103,B79)</f>
        <v>#NUM!</v>
      </c>
      <c r="D79" s="44">
        <f t="shared" si="16"/>
        <v>92</v>
      </c>
      <c r="E79" s="6" t="e">
        <f t="shared" si="28"/>
        <v>#NUM!</v>
      </c>
      <c r="F79" s="44">
        <f t="shared" si="17"/>
        <v>0</v>
      </c>
      <c r="G79" s="104">
        <f>COUNTIF('H Data'!A$4:A$103,C79)</f>
        <v>0</v>
      </c>
      <c r="H79" s="105">
        <f>COUNTIF('H Data'!B$4:B$103,C79)</f>
        <v>0</v>
      </c>
      <c r="I79" s="106">
        <f>COUNTIF('H Data'!C$4:C$103,$C79)</f>
        <v>0</v>
      </c>
      <c r="J79" s="105">
        <f>COUNTIF('H Data'!D$4:D$103,$C79)</f>
        <v>0</v>
      </c>
      <c r="K79" s="106">
        <f>COUNTIF('H Data'!E$4:E$103,$C79)</f>
        <v>0</v>
      </c>
      <c r="L79" s="105">
        <f>COUNTIF('H Data'!F$4:F$103,$C79)</f>
        <v>0</v>
      </c>
      <c r="M79" s="106">
        <f>COUNTIF('H Data'!G$4:G$103,$C79)</f>
        <v>0</v>
      </c>
      <c r="N79" s="105">
        <f>COUNTIF('H Data'!H$4:H$103,$C79)</f>
        <v>0</v>
      </c>
      <c r="O79" s="106">
        <f>COUNTIF('H Data'!I$4:I$103,$C79)</f>
        <v>0</v>
      </c>
      <c r="P79" s="107">
        <f>COUNTIF('H Data'!J$4:J$103,$C79)</f>
        <v>0</v>
      </c>
      <c r="Q79" s="92">
        <f t="shared" si="18"/>
        <v>0</v>
      </c>
      <c r="R79" s="93">
        <f t="shared" si="19"/>
        <v>0</v>
      </c>
      <c r="S79" s="94">
        <f t="shared" si="20"/>
        <v>0</v>
      </c>
      <c r="T79" s="93">
        <f t="shared" si="21"/>
        <v>0</v>
      </c>
      <c r="U79" s="94">
        <f t="shared" si="22"/>
        <v>0</v>
      </c>
      <c r="V79" s="93">
        <f t="shared" si="23"/>
        <v>0</v>
      </c>
      <c r="W79" s="94">
        <f t="shared" si="24"/>
        <v>0</v>
      </c>
      <c r="X79" s="93">
        <f t="shared" si="25"/>
        <v>0</v>
      </c>
      <c r="Y79" s="94">
        <f t="shared" si="26"/>
        <v>0</v>
      </c>
      <c r="Z79" s="95">
        <f t="shared" si="27"/>
        <v>0</v>
      </c>
    </row>
    <row r="80" spans="2:26" ht="12.75">
      <c r="B80" s="1">
        <v>75</v>
      </c>
      <c r="C80" s="44" t="e">
        <f>SMALL('H Data'!A$4:J$103,B80)</f>
        <v>#NUM!</v>
      </c>
      <c r="D80" s="44">
        <f t="shared" si="16"/>
        <v>92</v>
      </c>
      <c r="E80" s="6" t="e">
        <f t="shared" si="28"/>
        <v>#NUM!</v>
      </c>
      <c r="F80" s="44">
        <f t="shared" si="17"/>
        <v>0</v>
      </c>
      <c r="G80" s="104">
        <f>COUNTIF('H Data'!A$4:A$103,C80)</f>
        <v>0</v>
      </c>
      <c r="H80" s="105">
        <f>COUNTIF('H Data'!B$4:B$103,C80)</f>
        <v>0</v>
      </c>
      <c r="I80" s="106">
        <f>COUNTIF('H Data'!C$4:C$103,$C80)</f>
        <v>0</v>
      </c>
      <c r="J80" s="105">
        <f>COUNTIF('H Data'!D$4:D$103,$C80)</f>
        <v>0</v>
      </c>
      <c r="K80" s="106">
        <f>COUNTIF('H Data'!E$4:E$103,$C80)</f>
        <v>0</v>
      </c>
      <c r="L80" s="105">
        <f>COUNTIF('H Data'!F$4:F$103,$C80)</f>
        <v>0</v>
      </c>
      <c r="M80" s="106">
        <f>COUNTIF('H Data'!G$4:G$103,$C80)</f>
        <v>0</v>
      </c>
      <c r="N80" s="105">
        <f>COUNTIF('H Data'!H$4:H$103,$C80)</f>
        <v>0</v>
      </c>
      <c r="O80" s="106">
        <f>COUNTIF('H Data'!I$4:I$103,$C80)</f>
        <v>0</v>
      </c>
      <c r="P80" s="107">
        <f>COUNTIF('H Data'!J$4:J$103,$C80)</f>
        <v>0</v>
      </c>
      <c r="Q80" s="92">
        <f t="shared" si="18"/>
        <v>0</v>
      </c>
      <c r="R80" s="93">
        <f t="shared" si="19"/>
        <v>0</v>
      </c>
      <c r="S80" s="94">
        <f t="shared" si="20"/>
        <v>0</v>
      </c>
      <c r="T80" s="93">
        <f t="shared" si="21"/>
        <v>0</v>
      </c>
      <c r="U80" s="94">
        <f t="shared" si="22"/>
        <v>0</v>
      </c>
      <c r="V80" s="93">
        <f t="shared" si="23"/>
        <v>0</v>
      </c>
      <c r="W80" s="94">
        <f t="shared" si="24"/>
        <v>0</v>
      </c>
      <c r="X80" s="93">
        <f t="shared" si="25"/>
        <v>0</v>
      </c>
      <c r="Y80" s="94">
        <f t="shared" si="26"/>
        <v>0</v>
      </c>
      <c r="Z80" s="95">
        <f t="shared" si="27"/>
        <v>0</v>
      </c>
    </row>
    <row r="81" spans="2:26" ht="12.75">
      <c r="B81" s="1">
        <v>76</v>
      </c>
      <c r="C81" s="44" t="e">
        <f>SMALL('H Data'!A$4:J$103,B81)</f>
        <v>#NUM!</v>
      </c>
      <c r="D81" s="44">
        <f t="shared" si="16"/>
        <v>92</v>
      </c>
      <c r="E81" s="6" t="e">
        <f t="shared" si="28"/>
        <v>#NUM!</v>
      </c>
      <c r="F81" s="44">
        <f t="shared" si="17"/>
        <v>0</v>
      </c>
      <c r="G81" s="104">
        <f>COUNTIF('H Data'!A$4:A$103,C81)</f>
        <v>0</v>
      </c>
      <c r="H81" s="105">
        <f>COUNTIF('H Data'!B$4:B$103,C81)</f>
        <v>0</v>
      </c>
      <c r="I81" s="106">
        <f>COUNTIF('H Data'!C$4:C$103,$C81)</f>
        <v>0</v>
      </c>
      <c r="J81" s="105">
        <f>COUNTIF('H Data'!D$4:D$103,$C81)</f>
        <v>0</v>
      </c>
      <c r="K81" s="106">
        <f>COUNTIF('H Data'!E$4:E$103,$C81)</f>
        <v>0</v>
      </c>
      <c r="L81" s="105">
        <f>COUNTIF('H Data'!F$4:F$103,$C81)</f>
        <v>0</v>
      </c>
      <c r="M81" s="106">
        <f>COUNTIF('H Data'!G$4:G$103,$C81)</f>
        <v>0</v>
      </c>
      <c r="N81" s="105">
        <f>COUNTIF('H Data'!H$4:H$103,$C81)</f>
        <v>0</v>
      </c>
      <c r="O81" s="106">
        <f>COUNTIF('H Data'!I$4:I$103,$C81)</f>
        <v>0</v>
      </c>
      <c r="P81" s="107">
        <f>COUNTIF('H Data'!J$4:J$103,$C81)</f>
        <v>0</v>
      </c>
      <c r="Q81" s="92">
        <f t="shared" si="18"/>
        <v>0</v>
      </c>
      <c r="R81" s="93">
        <f t="shared" si="19"/>
        <v>0</v>
      </c>
      <c r="S81" s="94">
        <f t="shared" si="20"/>
        <v>0</v>
      </c>
      <c r="T81" s="93">
        <f t="shared" si="21"/>
        <v>0</v>
      </c>
      <c r="U81" s="94">
        <f t="shared" si="22"/>
        <v>0</v>
      </c>
      <c r="V81" s="93">
        <f t="shared" si="23"/>
        <v>0</v>
      </c>
      <c r="W81" s="94">
        <f t="shared" si="24"/>
        <v>0</v>
      </c>
      <c r="X81" s="93">
        <f t="shared" si="25"/>
        <v>0</v>
      </c>
      <c r="Y81" s="94">
        <f t="shared" si="26"/>
        <v>0</v>
      </c>
      <c r="Z81" s="95">
        <f t="shared" si="27"/>
        <v>0</v>
      </c>
    </row>
    <row r="82" spans="2:26" ht="12.75">
      <c r="B82" s="1">
        <v>77</v>
      </c>
      <c r="C82" s="44" t="e">
        <f>SMALL('H Data'!A$4:J$103,B82)</f>
        <v>#NUM!</v>
      </c>
      <c r="D82" s="44">
        <f t="shared" si="16"/>
        <v>92</v>
      </c>
      <c r="E82" s="6" t="e">
        <f t="shared" si="28"/>
        <v>#NUM!</v>
      </c>
      <c r="F82" s="44">
        <f t="shared" si="17"/>
        <v>0</v>
      </c>
      <c r="G82" s="104">
        <f>COUNTIF('H Data'!A$4:A$103,C82)</f>
        <v>0</v>
      </c>
      <c r="H82" s="105">
        <f>COUNTIF('H Data'!B$4:B$103,C82)</f>
        <v>0</v>
      </c>
      <c r="I82" s="106">
        <f>COUNTIF('H Data'!C$4:C$103,$C82)</f>
        <v>0</v>
      </c>
      <c r="J82" s="105">
        <f>COUNTIF('H Data'!D$4:D$103,$C82)</f>
        <v>0</v>
      </c>
      <c r="K82" s="106">
        <f>COUNTIF('H Data'!E$4:E$103,$C82)</f>
        <v>0</v>
      </c>
      <c r="L82" s="105">
        <f>COUNTIF('H Data'!F$4:F$103,$C82)</f>
        <v>0</v>
      </c>
      <c r="M82" s="106">
        <f>COUNTIF('H Data'!G$4:G$103,$C82)</f>
        <v>0</v>
      </c>
      <c r="N82" s="105">
        <f>COUNTIF('H Data'!H$4:H$103,$C82)</f>
        <v>0</v>
      </c>
      <c r="O82" s="106">
        <f>COUNTIF('H Data'!I$4:I$103,$C82)</f>
        <v>0</v>
      </c>
      <c r="P82" s="107">
        <f>COUNTIF('H Data'!J$4:J$103,$C82)</f>
        <v>0</v>
      </c>
      <c r="Q82" s="92">
        <f t="shared" si="18"/>
        <v>0</v>
      </c>
      <c r="R82" s="93">
        <f t="shared" si="19"/>
        <v>0</v>
      </c>
      <c r="S82" s="94">
        <f t="shared" si="20"/>
        <v>0</v>
      </c>
      <c r="T82" s="93">
        <f t="shared" si="21"/>
        <v>0</v>
      </c>
      <c r="U82" s="94">
        <f t="shared" si="22"/>
        <v>0</v>
      </c>
      <c r="V82" s="93">
        <f t="shared" si="23"/>
        <v>0</v>
      </c>
      <c r="W82" s="94">
        <f t="shared" si="24"/>
        <v>0</v>
      </c>
      <c r="X82" s="93">
        <f t="shared" si="25"/>
        <v>0</v>
      </c>
      <c r="Y82" s="94">
        <f t="shared" si="26"/>
        <v>0</v>
      </c>
      <c r="Z82" s="95">
        <f t="shared" si="27"/>
        <v>0</v>
      </c>
    </row>
    <row r="83" spans="2:26" ht="12.75">
      <c r="B83" s="1">
        <v>78</v>
      </c>
      <c r="C83" s="44" t="e">
        <f>SMALL('H Data'!A$4:J$103,B83)</f>
        <v>#NUM!</v>
      </c>
      <c r="D83" s="44">
        <f t="shared" si="16"/>
        <v>92</v>
      </c>
      <c r="E83" s="6" t="e">
        <f t="shared" si="28"/>
        <v>#NUM!</v>
      </c>
      <c r="F83" s="44">
        <f t="shared" si="17"/>
        <v>0</v>
      </c>
      <c r="G83" s="104">
        <f>COUNTIF('H Data'!A$4:A$103,C83)</f>
        <v>0</v>
      </c>
      <c r="H83" s="105">
        <f>COUNTIF('H Data'!B$4:B$103,C83)</f>
        <v>0</v>
      </c>
      <c r="I83" s="106">
        <f>COUNTIF('H Data'!C$4:C$103,$C83)</f>
        <v>0</v>
      </c>
      <c r="J83" s="105">
        <f>COUNTIF('H Data'!D$4:D$103,$C83)</f>
        <v>0</v>
      </c>
      <c r="K83" s="106">
        <f>COUNTIF('H Data'!E$4:E$103,$C83)</f>
        <v>0</v>
      </c>
      <c r="L83" s="105">
        <f>COUNTIF('H Data'!F$4:F$103,$C83)</f>
        <v>0</v>
      </c>
      <c r="M83" s="106">
        <f>COUNTIF('H Data'!G$4:G$103,$C83)</f>
        <v>0</v>
      </c>
      <c r="N83" s="105">
        <f>COUNTIF('H Data'!H$4:H$103,$C83)</f>
        <v>0</v>
      </c>
      <c r="O83" s="106">
        <f>COUNTIF('H Data'!I$4:I$103,$C83)</f>
        <v>0</v>
      </c>
      <c r="P83" s="107">
        <f>COUNTIF('H Data'!J$4:J$103,$C83)</f>
        <v>0</v>
      </c>
      <c r="Q83" s="92">
        <f t="shared" si="18"/>
        <v>0</v>
      </c>
      <c r="R83" s="93">
        <f t="shared" si="19"/>
        <v>0</v>
      </c>
      <c r="S83" s="94">
        <f t="shared" si="20"/>
        <v>0</v>
      </c>
      <c r="T83" s="93">
        <f t="shared" si="21"/>
        <v>0</v>
      </c>
      <c r="U83" s="94">
        <f t="shared" si="22"/>
        <v>0</v>
      </c>
      <c r="V83" s="93">
        <f t="shared" si="23"/>
        <v>0</v>
      </c>
      <c r="W83" s="94">
        <f t="shared" si="24"/>
        <v>0</v>
      </c>
      <c r="X83" s="93">
        <f t="shared" si="25"/>
        <v>0</v>
      </c>
      <c r="Y83" s="94">
        <f t="shared" si="26"/>
        <v>0</v>
      </c>
      <c r="Z83" s="95">
        <f t="shared" si="27"/>
        <v>0</v>
      </c>
    </row>
    <row r="84" spans="2:26" ht="12.75">
      <c r="B84" s="1">
        <v>79</v>
      </c>
      <c r="C84" s="44" t="e">
        <f>SMALL('H Data'!A$4:J$103,B84)</f>
        <v>#NUM!</v>
      </c>
      <c r="D84" s="44">
        <f t="shared" si="16"/>
        <v>92</v>
      </c>
      <c r="E84" s="6" t="e">
        <f t="shared" si="28"/>
        <v>#NUM!</v>
      </c>
      <c r="F84" s="44">
        <f t="shared" si="17"/>
        <v>0</v>
      </c>
      <c r="G84" s="104">
        <f>COUNTIF('H Data'!A$4:A$103,C84)</f>
        <v>0</v>
      </c>
      <c r="H84" s="105">
        <f>COUNTIF('H Data'!B$4:B$103,C84)</f>
        <v>0</v>
      </c>
      <c r="I84" s="106">
        <f>COUNTIF('H Data'!C$4:C$103,$C84)</f>
        <v>0</v>
      </c>
      <c r="J84" s="105">
        <f>COUNTIF('H Data'!D$4:D$103,$C84)</f>
        <v>0</v>
      </c>
      <c r="K84" s="106">
        <f>COUNTIF('H Data'!E$4:E$103,$C84)</f>
        <v>0</v>
      </c>
      <c r="L84" s="105">
        <f>COUNTIF('H Data'!F$4:F$103,$C84)</f>
        <v>0</v>
      </c>
      <c r="M84" s="106">
        <f>COUNTIF('H Data'!G$4:G$103,$C84)</f>
        <v>0</v>
      </c>
      <c r="N84" s="105">
        <f>COUNTIF('H Data'!H$4:H$103,$C84)</f>
        <v>0</v>
      </c>
      <c r="O84" s="106">
        <f>COUNTIF('H Data'!I$4:I$103,$C84)</f>
        <v>0</v>
      </c>
      <c r="P84" s="107">
        <f>COUNTIF('H Data'!J$4:J$103,$C84)</f>
        <v>0</v>
      </c>
      <c r="Q84" s="92">
        <f t="shared" si="18"/>
        <v>0</v>
      </c>
      <c r="R84" s="93">
        <f t="shared" si="19"/>
        <v>0</v>
      </c>
      <c r="S84" s="94">
        <f t="shared" si="20"/>
        <v>0</v>
      </c>
      <c r="T84" s="93">
        <f t="shared" si="21"/>
        <v>0</v>
      </c>
      <c r="U84" s="94">
        <f t="shared" si="22"/>
        <v>0</v>
      </c>
      <c r="V84" s="93">
        <f t="shared" si="23"/>
        <v>0</v>
      </c>
      <c r="W84" s="94">
        <f t="shared" si="24"/>
        <v>0</v>
      </c>
      <c r="X84" s="93">
        <f t="shared" si="25"/>
        <v>0</v>
      </c>
      <c r="Y84" s="94">
        <f t="shared" si="26"/>
        <v>0</v>
      </c>
      <c r="Z84" s="95">
        <f t="shared" si="27"/>
        <v>0</v>
      </c>
    </row>
    <row r="85" spans="2:26" ht="12.75">
      <c r="B85" s="1">
        <v>80</v>
      </c>
      <c r="C85" s="44" t="e">
        <f>SMALL('H Data'!A$4:J$103,B85)</f>
        <v>#NUM!</v>
      </c>
      <c r="D85" s="44">
        <f t="shared" si="16"/>
        <v>92</v>
      </c>
      <c r="E85" s="6" t="e">
        <f t="shared" si="28"/>
        <v>#NUM!</v>
      </c>
      <c r="F85" s="44">
        <f t="shared" si="17"/>
        <v>0</v>
      </c>
      <c r="G85" s="104">
        <f>COUNTIF('H Data'!A$4:A$103,C85)</f>
        <v>0</v>
      </c>
      <c r="H85" s="105">
        <f>COUNTIF('H Data'!B$4:B$103,C85)</f>
        <v>0</v>
      </c>
      <c r="I85" s="106">
        <f>COUNTIF('H Data'!C$4:C$103,$C85)</f>
        <v>0</v>
      </c>
      <c r="J85" s="105">
        <f>COUNTIF('H Data'!D$4:D$103,$C85)</f>
        <v>0</v>
      </c>
      <c r="K85" s="106">
        <f>COUNTIF('H Data'!E$4:E$103,$C85)</f>
        <v>0</v>
      </c>
      <c r="L85" s="105">
        <f>COUNTIF('H Data'!F$4:F$103,$C85)</f>
        <v>0</v>
      </c>
      <c r="M85" s="106">
        <f>COUNTIF('H Data'!G$4:G$103,$C85)</f>
        <v>0</v>
      </c>
      <c r="N85" s="105">
        <f>COUNTIF('H Data'!H$4:H$103,$C85)</f>
        <v>0</v>
      </c>
      <c r="O85" s="106">
        <f>COUNTIF('H Data'!I$4:I$103,$C85)</f>
        <v>0</v>
      </c>
      <c r="P85" s="107">
        <f>COUNTIF('H Data'!J$4:J$103,$C85)</f>
        <v>0</v>
      </c>
      <c r="Q85" s="92">
        <f t="shared" si="18"/>
        <v>0</v>
      </c>
      <c r="R85" s="93">
        <f t="shared" si="19"/>
        <v>0</v>
      </c>
      <c r="S85" s="94">
        <f t="shared" si="20"/>
        <v>0</v>
      </c>
      <c r="T85" s="93">
        <f t="shared" si="21"/>
        <v>0</v>
      </c>
      <c r="U85" s="94">
        <f t="shared" si="22"/>
        <v>0</v>
      </c>
      <c r="V85" s="93">
        <f t="shared" si="23"/>
        <v>0</v>
      </c>
      <c r="W85" s="94">
        <f t="shared" si="24"/>
        <v>0</v>
      </c>
      <c r="X85" s="93">
        <f t="shared" si="25"/>
        <v>0</v>
      </c>
      <c r="Y85" s="94">
        <f t="shared" si="26"/>
        <v>0</v>
      </c>
      <c r="Z85" s="95">
        <f t="shared" si="27"/>
        <v>0</v>
      </c>
    </row>
    <row r="86" spans="2:26" ht="12.75">
      <c r="B86" s="1">
        <v>81</v>
      </c>
      <c r="C86" s="44" t="e">
        <f>SMALL('H Data'!A$4:J$103,B86)</f>
        <v>#NUM!</v>
      </c>
      <c r="D86" s="44">
        <f t="shared" si="16"/>
        <v>92</v>
      </c>
      <c r="E86" s="6" t="e">
        <f t="shared" si="28"/>
        <v>#NUM!</v>
      </c>
      <c r="F86" s="44">
        <f t="shared" si="17"/>
        <v>0</v>
      </c>
      <c r="G86" s="104">
        <f>COUNTIF('H Data'!A$4:A$103,C86)</f>
        <v>0</v>
      </c>
      <c r="H86" s="105">
        <f>COUNTIF('H Data'!B$4:B$103,C86)</f>
        <v>0</v>
      </c>
      <c r="I86" s="106">
        <f>COUNTIF('H Data'!C$4:C$103,$C86)</f>
        <v>0</v>
      </c>
      <c r="J86" s="105">
        <f>COUNTIF('H Data'!D$4:D$103,$C86)</f>
        <v>0</v>
      </c>
      <c r="K86" s="106">
        <f>COUNTIF('H Data'!E$4:E$103,$C86)</f>
        <v>0</v>
      </c>
      <c r="L86" s="105">
        <f>COUNTIF('H Data'!F$4:F$103,$C86)</f>
        <v>0</v>
      </c>
      <c r="M86" s="106">
        <f>COUNTIF('H Data'!G$4:G$103,$C86)</f>
        <v>0</v>
      </c>
      <c r="N86" s="105">
        <f>COUNTIF('H Data'!H$4:H$103,$C86)</f>
        <v>0</v>
      </c>
      <c r="O86" s="106">
        <f>COUNTIF('H Data'!I$4:I$103,$C86)</f>
        <v>0</v>
      </c>
      <c r="P86" s="107">
        <f>COUNTIF('H Data'!J$4:J$103,$C86)</f>
        <v>0</v>
      </c>
      <c r="Q86" s="92">
        <f t="shared" si="18"/>
        <v>0</v>
      </c>
      <c r="R86" s="93">
        <f t="shared" si="19"/>
        <v>0</v>
      </c>
      <c r="S86" s="94">
        <f t="shared" si="20"/>
        <v>0</v>
      </c>
      <c r="T86" s="93">
        <f t="shared" si="21"/>
        <v>0</v>
      </c>
      <c r="U86" s="94">
        <f t="shared" si="22"/>
        <v>0</v>
      </c>
      <c r="V86" s="93">
        <f t="shared" si="23"/>
        <v>0</v>
      </c>
      <c r="W86" s="94">
        <f t="shared" si="24"/>
        <v>0</v>
      </c>
      <c r="X86" s="93">
        <f t="shared" si="25"/>
        <v>0</v>
      </c>
      <c r="Y86" s="94">
        <f t="shared" si="26"/>
        <v>0</v>
      </c>
      <c r="Z86" s="95">
        <f t="shared" si="27"/>
        <v>0</v>
      </c>
    </row>
    <row r="87" spans="2:26" ht="12.75">
      <c r="B87" s="1">
        <v>82</v>
      </c>
      <c r="C87" s="44" t="e">
        <f>SMALL('H Data'!A$4:J$103,B87)</f>
        <v>#NUM!</v>
      </c>
      <c r="D87" s="44">
        <f t="shared" si="16"/>
        <v>92</v>
      </c>
      <c r="E87" s="6" t="e">
        <f t="shared" si="28"/>
        <v>#NUM!</v>
      </c>
      <c r="F87" s="44">
        <f t="shared" si="17"/>
        <v>0</v>
      </c>
      <c r="G87" s="104">
        <f>COUNTIF('H Data'!A$4:A$103,C87)</f>
        <v>0</v>
      </c>
      <c r="H87" s="105">
        <f>COUNTIF('H Data'!B$4:B$103,C87)</f>
        <v>0</v>
      </c>
      <c r="I87" s="106">
        <f>COUNTIF('H Data'!C$4:C$103,$C87)</f>
        <v>0</v>
      </c>
      <c r="J87" s="105">
        <f>COUNTIF('H Data'!D$4:D$103,$C87)</f>
        <v>0</v>
      </c>
      <c r="K87" s="106">
        <f>COUNTIF('H Data'!E$4:E$103,$C87)</f>
        <v>0</v>
      </c>
      <c r="L87" s="105">
        <f>COUNTIF('H Data'!F$4:F$103,$C87)</f>
        <v>0</v>
      </c>
      <c r="M87" s="106">
        <f>COUNTIF('H Data'!G$4:G$103,$C87)</f>
        <v>0</v>
      </c>
      <c r="N87" s="105">
        <f>COUNTIF('H Data'!H$4:H$103,$C87)</f>
        <v>0</v>
      </c>
      <c r="O87" s="106">
        <f>COUNTIF('H Data'!I$4:I$103,$C87)</f>
        <v>0</v>
      </c>
      <c r="P87" s="107">
        <f>COUNTIF('H Data'!J$4:J$103,$C87)</f>
        <v>0</v>
      </c>
      <c r="Q87" s="92">
        <f t="shared" si="18"/>
        <v>0</v>
      </c>
      <c r="R87" s="93">
        <f t="shared" si="19"/>
        <v>0</v>
      </c>
      <c r="S87" s="94">
        <f t="shared" si="20"/>
        <v>0</v>
      </c>
      <c r="T87" s="93">
        <f t="shared" si="21"/>
        <v>0</v>
      </c>
      <c r="U87" s="94">
        <f t="shared" si="22"/>
        <v>0</v>
      </c>
      <c r="V87" s="93">
        <f t="shared" si="23"/>
        <v>0</v>
      </c>
      <c r="W87" s="94">
        <f t="shared" si="24"/>
        <v>0</v>
      </c>
      <c r="X87" s="93">
        <f t="shared" si="25"/>
        <v>0</v>
      </c>
      <c r="Y87" s="94">
        <f t="shared" si="26"/>
        <v>0</v>
      </c>
      <c r="Z87" s="95">
        <f t="shared" si="27"/>
        <v>0</v>
      </c>
    </row>
    <row r="88" spans="2:26" ht="12.75">
      <c r="B88" s="1">
        <v>83</v>
      </c>
      <c r="C88" s="44" t="e">
        <f>SMALL('H Data'!A$4:J$103,B88)</f>
        <v>#NUM!</v>
      </c>
      <c r="D88" s="44">
        <f t="shared" si="16"/>
        <v>92</v>
      </c>
      <c r="E88" s="6" t="e">
        <f t="shared" si="28"/>
        <v>#NUM!</v>
      </c>
      <c r="F88" s="44">
        <f t="shared" si="17"/>
        <v>0</v>
      </c>
      <c r="G88" s="104">
        <f>COUNTIF('H Data'!A$4:A$103,C88)</f>
        <v>0</v>
      </c>
      <c r="H88" s="105">
        <f>COUNTIF('H Data'!B$4:B$103,C88)</f>
        <v>0</v>
      </c>
      <c r="I88" s="106">
        <f>COUNTIF('H Data'!C$4:C$103,$C88)</f>
        <v>0</v>
      </c>
      <c r="J88" s="105">
        <f>COUNTIF('H Data'!D$4:D$103,$C88)</f>
        <v>0</v>
      </c>
      <c r="K88" s="106">
        <f>COUNTIF('H Data'!E$4:E$103,$C88)</f>
        <v>0</v>
      </c>
      <c r="L88" s="105">
        <f>COUNTIF('H Data'!F$4:F$103,$C88)</f>
        <v>0</v>
      </c>
      <c r="M88" s="106">
        <f>COUNTIF('H Data'!G$4:G$103,$C88)</f>
        <v>0</v>
      </c>
      <c r="N88" s="105">
        <f>COUNTIF('H Data'!H$4:H$103,$C88)</f>
        <v>0</v>
      </c>
      <c r="O88" s="106">
        <f>COUNTIF('H Data'!I$4:I$103,$C88)</f>
        <v>0</v>
      </c>
      <c r="P88" s="107">
        <f>COUNTIF('H Data'!J$4:J$103,$C88)</f>
        <v>0</v>
      </c>
      <c r="Q88" s="92">
        <f t="shared" si="18"/>
        <v>0</v>
      </c>
      <c r="R88" s="93">
        <f t="shared" si="19"/>
        <v>0</v>
      </c>
      <c r="S88" s="94">
        <f t="shared" si="20"/>
        <v>0</v>
      </c>
      <c r="T88" s="93">
        <f t="shared" si="21"/>
        <v>0</v>
      </c>
      <c r="U88" s="94">
        <f t="shared" si="22"/>
        <v>0</v>
      </c>
      <c r="V88" s="93">
        <f t="shared" si="23"/>
        <v>0</v>
      </c>
      <c r="W88" s="94">
        <f t="shared" si="24"/>
        <v>0</v>
      </c>
      <c r="X88" s="93">
        <f t="shared" si="25"/>
        <v>0</v>
      </c>
      <c r="Y88" s="94">
        <f t="shared" si="26"/>
        <v>0</v>
      </c>
      <c r="Z88" s="95">
        <f t="shared" si="27"/>
        <v>0</v>
      </c>
    </row>
    <row r="89" spans="2:26" ht="12.75">
      <c r="B89" s="1">
        <v>84</v>
      </c>
      <c r="C89" s="44" t="e">
        <f>SMALL('H Data'!A$4:J$103,B89)</f>
        <v>#NUM!</v>
      </c>
      <c r="D89" s="44">
        <f t="shared" si="16"/>
        <v>92</v>
      </c>
      <c r="E89" s="6" t="e">
        <f t="shared" si="28"/>
        <v>#NUM!</v>
      </c>
      <c r="F89" s="44">
        <f t="shared" si="17"/>
        <v>0</v>
      </c>
      <c r="G89" s="104">
        <f>COUNTIF('H Data'!A$4:A$103,C89)</f>
        <v>0</v>
      </c>
      <c r="H89" s="105">
        <f>COUNTIF('H Data'!B$4:B$103,C89)</f>
        <v>0</v>
      </c>
      <c r="I89" s="106">
        <f>COUNTIF('H Data'!C$4:C$103,$C89)</f>
        <v>0</v>
      </c>
      <c r="J89" s="105">
        <f>COUNTIF('H Data'!D$4:D$103,$C89)</f>
        <v>0</v>
      </c>
      <c r="K89" s="106">
        <f>COUNTIF('H Data'!E$4:E$103,$C89)</f>
        <v>0</v>
      </c>
      <c r="L89" s="105">
        <f>COUNTIF('H Data'!F$4:F$103,$C89)</f>
        <v>0</v>
      </c>
      <c r="M89" s="106">
        <f>COUNTIF('H Data'!G$4:G$103,$C89)</f>
        <v>0</v>
      </c>
      <c r="N89" s="105">
        <f>COUNTIF('H Data'!H$4:H$103,$C89)</f>
        <v>0</v>
      </c>
      <c r="O89" s="106">
        <f>COUNTIF('H Data'!I$4:I$103,$C89)</f>
        <v>0</v>
      </c>
      <c r="P89" s="107">
        <f>COUNTIF('H Data'!J$4:J$103,$C89)</f>
        <v>0</v>
      </c>
      <c r="Q89" s="92">
        <f t="shared" si="18"/>
        <v>0</v>
      </c>
      <c r="R89" s="93">
        <f t="shared" si="19"/>
        <v>0</v>
      </c>
      <c r="S89" s="94">
        <f t="shared" si="20"/>
        <v>0</v>
      </c>
      <c r="T89" s="93">
        <f t="shared" si="21"/>
        <v>0</v>
      </c>
      <c r="U89" s="94">
        <f t="shared" si="22"/>
        <v>0</v>
      </c>
      <c r="V89" s="93">
        <f t="shared" si="23"/>
        <v>0</v>
      </c>
      <c r="W89" s="94">
        <f t="shared" si="24"/>
        <v>0</v>
      </c>
      <c r="X89" s="93">
        <f t="shared" si="25"/>
        <v>0</v>
      </c>
      <c r="Y89" s="94">
        <f t="shared" si="26"/>
        <v>0</v>
      </c>
      <c r="Z89" s="95">
        <f t="shared" si="27"/>
        <v>0</v>
      </c>
    </row>
    <row r="90" spans="2:26" ht="12.75">
      <c r="B90" s="1">
        <v>85</v>
      </c>
      <c r="C90" s="44" t="e">
        <f>SMALL('H Data'!A$4:J$103,B90)</f>
        <v>#NUM!</v>
      </c>
      <c r="D90" s="44">
        <f t="shared" si="16"/>
        <v>92</v>
      </c>
      <c r="E90" s="6" t="e">
        <f t="shared" si="28"/>
        <v>#NUM!</v>
      </c>
      <c r="F90" s="44">
        <f t="shared" si="17"/>
        <v>0</v>
      </c>
      <c r="G90" s="104">
        <f>COUNTIF('H Data'!A$4:A$103,C90)</f>
        <v>0</v>
      </c>
      <c r="H90" s="105">
        <f>COUNTIF('H Data'!B$4:B$103,C90)</f>
        <v>0</v>
      </c>
      <c r="I90" s="106">
        <f>COUNTIF('H Data'!C$4:C$103,$C90)</f>
        <v>0</v>
      </c>
      <c r="J90" s="105">
        <f>COUNTIF('H Data'!D$4:D$103,$C90)</f>
        <v>0</v>
      </c>
      <c r="K90" s="106">
        <f>COUNTIF('H Data'!E$4:E$103,$C90)</f>
        <v>0</v>
      </c>
      <c r="L90" s="105">
        <f>COUNTIF('H Data'!F$4:F$103,$C90)</f>
        <v>0</v>
      </c>
      <c r="M90" s="106">
        <f>COUNTIF('H Data'!G$4:G$103,$C90)</f>
        <v>0</v>
      </c>
      <c r="N90" s="105">
        <f>COUNTIF('H Data'!H$4:H$103,$C90)</f>
        <v>0</v>
      </c>
      <c r="O90" s="106">
        <f>COUNTIF('H Data'!I$4:I$103,$C90)</f>
        <v>0</v>
      </c>
      <c r="P90" s="107">
        <f>COUNTIF('H Data'!J$4:J$103,$C90)</f>
        <v>0</v>
      </c>
      <c r="Q90" s="92">
        <f t="shared" si="18"/>
        <v>0</v>
      </c>
      <c r="R90" s="93">
        <f t="shared" si="19"/>
        <v>0</v>
      </c>
      <c r="S90" s="94">
        <f t="shared" si="20"/>
        <v>0</v>
      </c>
      <c r="T90" s="93">
        <f t="shared" si="21"/>
        <v>0</v>
      </c>
      <c r="U90" s="94">
        <f t="shared" si="22"/>
        <v>0</v>
      </c>
      <c r="V90" s="93">
        <f t="shared" si="23"/>
        <v>0</v>
      </c>
      <c r="W90" s="94">
        <f t="shared" si="24"/>
        <v>0</v>
      </c>
      <c r="X90" s="93">
        <f t="shared" si="25"/>
        <v>0</v>
      </c>
      <c r="Y90" s="94">
        <f t="shared" si="26"/>
        <v>0</v>
      </c>
      <c r="Z90" s="95">
        <f t="shared" si="27"/>
        <v>0</v>
      </c>
    </row>
    <row r="91" spans="2:26" ht="12.75">
      <c r="B91" s="1">
        <v>86</v>
      </c>
      <c r="C91" s="44" t="e">
        <f>SMALL('H Data'!A$4:J$103,B91)</f>
        <v>#NUM!</v>
      </c>
      <c r="D91" s="44">
        <f t="shared" si="16"/>
        <v>92</v>
      </c>
      <c r="E91" s="6" t="e">
        <f t="shared" si="28"/>
        <v>#NUM!</v>
      </c>
      <c r="F91" s="44">
        <f t="shared" si="17"/>
        <v>0</v>
      </c>
      <c r="G91" s="104">
        <f>COUNTIF('H Data'!A$4:A$103,C91)</f>
        <v>0</v>
      </c>
      <c r="H91" s="105">
        <f>COUNTIF('H Data'!B$4:B$103,C91)</f>
        <v>0</v>
      </c>
      <c r="I91" s="106">
        <f>COUNTIF('H Data'!C$4:C$103,$C91)</f>
        <v>0</v>
      </c>
      <c r="J91" s="105">
        <f>COUNTIF('H Data'!D$4:D$103,$C91)</f>
        <v>0</v>
      </c>
      <c r="K91" s="106">
        <f>COUNTIF('H Data'!E$4:E$103,$C91)</f>
        <v>0</v>
      </c>
      <c r="L91" s="105">
        <f>COUNTIF('H Data'!F$4:F$103,$C91)</f>
        <v>0</v>
      </c>
      <c r="M91" s="106">
        <f>COUNTIF('H Data'!G$4:G$103,$C91)</f>
        <v>0</v>
      </c>
      <c r="N91" s="105">
        <f>COUNTIF('H Data'!H$4:H$103,$C91)</f>
        <v>0</v>
      </c>
      <c r="O91" s="106">
        <f>COUNTIF('H Data'!I$4:I$103,$C91)</f>
        <v>0</v>
      </c>
      <c r="P91" s="107">
        <f>COUNTIF('H Data'!J$4:J$103,$C91)</f>
        <v>0</v>
      </c>
      <c r="Q91" s="92">
        <f t="shared" si="18"/>
        <v>0</v>
      </c>
      <c r="R91" s="93">
        <f t="shared" si="19"/>
        <v>0</v>
      </c>
      <c r="S91" s="94">
        <f t="shared" si="20"/>
        <v>0</v>
      </c>
      <c r="T91" s="93">
        <f t="shared" si="21"/>
        <v>0</v>
      </c>
      <c r="U91" s="94">
        <f t="shared" si="22"/>
        <v>0</v>
      </c>
      <c r="V91" s="93">
        <f t="shared" si="23"/>
        <v>0</v>
      </c>
      <c r="W91" s="94">
        <f t="shared" si="24"/>
        <v>0</v>
      </c>
      <c r="X91" s="93">
        <f t="shared" si="25"/>
        <v>0</v>
      </c>
      <c r="Y91" s="94">
        <f t="shared" si="26"/>
        <v>0</v>
      </c>
      <c r="Z91" s="95">
        <f t="shared" si="27"/>
        <v>0</v>
      </c>
    </row>
    <row r="92" spans="2:26" ht="12.75">
      <c r="B92" s="1">
        <v>87</v>
      </c>
      <c r="C92" s="44" t="e">
        <f>SMALL('H Data'!A$4:J$103,B92)</f>
        <v>#NUM!</v>
      </c>
      <c r="D92" s="44">
        <f t="shared" si="16"/>
        <v>92</v>
      </c>
      <c r="E92" s="6" t="e">
        <f t="shared" si="28"/>
        <v>#NUM!</v>
      </c>
      <c r="F92" s="44">
        <f t="shared" si="17"/>
        <v>0</v>
      </c>
      <c r="G92" s="104">
        <f>COUNTIF('H Data'!A$4:A$103,C92)</f>
        <v>0</v>
      </c>
      <c r="H92" s="105">
        <f>COUNTIF('H Data'!B$4:B$103,C92)</f>
        <v>0</v>
      </c>
      <c r="I92" s="106">
        <f>COUNTIF('H Data'!C$4:C$103,$C92)</f>
        <v>0</v>
      </c>
      <c r="J92" s="105">
        <f>COUNTIF('H Data'!D$4:D$103,$C92)</f>
        <v>0</v>
      </c>
      <c r="K92" s="106">
        <f>COUNTIF('H Data'!E$4:E$103,$C92)</f>
        <v>0</v>
      </c>
      <c r="L92" s="105">
        <f>COUNTIF('H Data'!F$4:F$103,$C92)</f>
        <v>0</v>
      </c>
      <c r="M92" s="106">
        <f>COUNTIF('H Data'!G$4:G$103,$C92)</f>
        <v>0</v>
      </c>
      <c r="N92" s="105">
        <f>COUNTIF('H Data'!H$4:H$103,$C92)</f>
        <v>0</v>
      </c>
      <c r="O92" s="106">
        <f>COUNTIF('H Data'!I$4:I$103,$C92)</f>
        <v>0</v>
      </c>
      <c r="P92" s="107">
        <f>COUNTIF('H Data'!J$4:J$103,$C92)</f>
        <v>0</v>
      </c>
      <c r="Q92" s="92">
        <f t="shared" si="18"/>
        <v>0</v>
      </c>
      <c r="R92" s="93">
        <f t="shared" si="19"/>
        <v>0</v>
      </c>
      <c r="S92" s="94">
        <f t="shared" si="20"/>
        <v>0</v>
      </c>
      <c r="T92" s="93">
        <f t="shared" si="21"/>
        <v>0</v>
      </c>
      <c r="U92" s="94">
        <f t="shared" si="22"/>
        <v>0</v>
      </c>
      <c r="V92" s="93">
        <f t="shared" si="23"/>
        <v>0</v>
      </c>
      <c r="W92" s="94">
        <f t="shared" si="24"/>
        <v>0</v>
      </c>
      <c r="X92" s="93">
        <f t="shared" si="25"/>
        <v>0</v>
      </c>
      <c r="Y92" s="94">
        <f t="shared" si="26"/>
        <v>0</v>
      </c>
      <c r="Z92" s="95">
        <f t="shared" si="27"/>
        <v>0</v>
      </c>
    </row>
    <row r="93" spans="2:26" ht="12.75">
      <c r="B93" s="1">
        <v>88</v>
      </c>
      <c r="C93" s="44" t="e">
        <f>SMALL('H Data'!A$4:J$103,B93)</f>
        <v>#NUM!</v>
      </c>
      <c r="D93" s="44">
        <f t="shared" si="16"/>
        <v>92</v>
      </c>
      <c r="E93" s="6" t="e">
        <f t="shared" si="28"/>
        <v>#NUM!</v>
      </c>
      <c r="F93" s="44">
        <f t="shared" si="17"/>
        <v>0</v>
      </c>
      <c r="G93" s="104">
        <f>COUNTIF('H Data'!A$4:A$103,C93)</f>
        <v>0</v>
      </c>
      <c r="H93" s="105">
        <f>COUNTIF('H Data'!B$4:B$103,C93)</f>
        <v>0</v>
      </c>
      <c r="I93" s="106">
        <f>COUNTIF('H Data'!C$4:C$103,$C93)</f>
        <v>0</v>
      </c>
      <c r="J93" s="105">
        <f>COUNTIF('H Data'!D$4:D$103,$C93)</f>
        <v>0</v>
      </c>
      <c r="K93" s="106">
        <f>COUNTIF('H Data'!E$4:E$103,$C93)</f>
        <v>0</v>
      </c>
      <c r="L93" s="105">
        <f>COUNTIF('H Data'!F$4:F$103,$C93)</f>
        <v>0</v>
      </c>
      <c r="M93" s="106">
        <f>COUNTIF('H Data'!G$4:G$103,$C93)</f>
        <v>0</v>
      </c>
      <c r="N93" s="105">
        <f>COUNTIF('H Data'!H$4:H$103,$C93)</f>
        <v>0</v>
      </c>
      <c r="O93" s="106">
        <f>COUNTIF('H Data'!I$4:I$103,$C93)</f>
        <v>0</v>
      </c>
      <c r="P93" s="107">
        <f>COUNTIF('H Data'!J$4:J$103,$C93)</f>
        <v>0</v>
      </c>
      <c r="Q93" s="92">
        <f t="shared" si="18"/>
        <v>0</v>
      </c>
      <c r="R93" s="93">
        <f t="shared" si="19"/>
        <v>0</v>
      </c>
      <c r="S93" s="94">
        <f t="shared" si="20"/>
        <v>0</v>
      </c>
      <c r="T93" s="93">
        <f t="shared" si="21"/>
        <v>0</v>
      </c>
      <c r="U93" s="94">
        <f t="shared" si="22"/>
        <v>0</v>
      </c>
      <c r="V93" s="93">
        <f t="shared" si="23"/>
        <v>0</v>
      </c>
      <c r="W93" s="94">
        <f t="shared" si="24"/>
        <v>0</v>
      </c>
      <c r="X93" s="93">
        <f t="shared" si="25"/>
        <v>0</v>
      </c>
      <c r="Y93" s="94">
        <f t="shared" si="26"/>
        <v>0</v>
      </c>
      <c r="Z93" s="95">
        <f t="shared" si="27"/>
        <v>0</v>
      </c>
    </row>
    <row r="94" spans="2:26" ht="12.75">
      <c r="B94" s="1">
        <v>89</v>
      </c>
      <c r="C94" s="44" t="e">
        <f>SMALL('H Data'!A$4:J$103,B94)</f>
        <v>#NUM!</v>
      </c>
      <c r="D94" s="44">
        <f t="shared" si="16"/>
        <v>92</v>
      </c>
      <c r="E94" s="6" t="e">
        <f t="shared" si="28"/>
        <v>#NUM!</v>
      </c>
      <c r="F94" s="44">
        <f t="shared" si="17"/>
        <v>0</v>
      </c>
      <c r="G94" s="104">
        <f>COUNTIF('H Data'!A$4:A$103,C94)</f>
        <v>0</v>
      </c>
      <c r="H94" s="105">
        <f>COUNTIF('H Data'!B$4:B$103,C94)</f>
        <v>0</v>
      </c>
      <c r="I94" s="106">
        <f>COUNTIF('H Data'!C$4:C$103,$C94)</f>
        <v>0</v>
      </c>
      <c r="J94" s="105">
        <f>COUNTIF('H Data'!D$4:D$103,$C94)</f>
        <v>0</v>
      </c>
      <c r="K94" s="106">
        <f>COUNTIF('H Data'!E$4:E$103,$C94)</f>
        <v>0</v>
      </c>
      <c r="L94" s="105">
        <f>COUNTIF('H Data'!F$4:F$103,$C94)</f>
        <v>0</v>
      </c>
      <c r="M94" s="106">
        <f>COUNTIF('H Data'!G$4:G$103,$C94)</f>
        <v>0</v>
      </c>
      <c r="N94" s="105">
        <f>COUNTIF('H Data'!H$4:H$103,$C94)</f>
        <v>0</v>
      </c>
      <c r="O94" s="106">
        <f>COUNTIF('H Data'!I$4:I$103,$C94)</f>
        <v>0</v>
      </c>
      <c r="P94" s="107">
        <f>COUNTIF('H Data'!J$4:J$103,$C94)</f>
        <v>0</v>
      </c>
      <c r="Q94" s="92">
        <f t="shared" si="18"/>
        <v>0</v>
      </c>
      <c r="R94" s="93">
        <f t="shared" si="19"/>
        <v>0</v>
      </c>
      <c r="S94" s="94">
        <f t="shared" si="20"/>
        <v>0</v>
      </c>
      <c r="T94" s="93">
        <f t="shared" si="21"/>
        <v>0</v>
      </c>
      <c r="U94" s="94">
        <f t="shared" si="22"/>
        <v>0</v>
      </c>
      <c r="V94" s="93">
        <f t="shared" si="23"/>
        <v>0</v>
      </c>
      <c r="W94" s="94">
        <f t="shared" si="24"/>
        <v>0</v>
      </c>
      <c r="X94" s="93">
        <f t="shared" si="25"/>
        <v>0</v>
      </c>
      <c r="Y94" s="94">
        <f t="shared" si="26"/>
        <v>0</v>
      </c>
      <c r="Z94" s="95">
        <f t="shared" si="27"/>
        <v>0</v>
      </c>
    </row>
    <row r="95" spans="2:26" ht="12.75">
      <c r="B95" s="1">
        <v>90</v>
      </c>
      <c r="C95" s="44" t="e">
        <f>SMALL('H Data'!A$4:J$103,B95)</f>
        <v>#NUM!</v>
      </c>
      <c r="D95" s="44">
        <f t="shared" si="16"/>
        <v>92</v>
      </c>
      <c r="E95" s="6" t="e">
        <f t="shared" si="28"/>
        <v>#NUM!</v>
      </c>
      <c r="F95" s="44">
        <f t="shared" si="17"/>
        <v>0</v>
      </c>
      <c r="G95" s="104">
        <f>COUNTIF('H Data'!A$4:A$103,C95)</f>
        <v>0</v>
      </c>
      <c r="H95" s="105">
        <f>COUNTIF('H Data'!B$4:B$103,C95)</f>
        <v>0</v>
      </c>
      <c r="I95" s="106">
        <f>COUNTIF('H Data'!C$4:C$103,$C95)</f>
        <v>0</v>
      </c>
      <c r="J95" s="105">
        <f>COUNTIF('H Data'!D$4:D$103,$C95)</f>
        <v>0</v>
      </c>
      <c r="K95" s="106">
        <f>COUNTIF('H Data'!E$4:E$103,$C95)</f>
        <v>0</v>
      </c>
      <c r="L95" s="105">
        <f>COUNTIF('H Data'!F$4:F$103,$C95)</f>
        <v>0</v>
      </c>
      <c r="M95" s="106">
        <f>COUNTIF('H Data'!G$4:G$103,$C95)</f>
        <v>0</v>
      </c>
      <c r="N95" s="105">
        <f>COUNTIF('H Data'!H$4:H$103,$C95)</f>
        <v>0</v>
      </c>
      <c r="O95" s="106">
        <f>COUNTIF('H Data'!I$4:I$103,$C95)</f>
        <v>0</v>
      </c>
      <c r="P95" s="107">
        <f>COUNTIF('H Data'!J$4:J$103,$C95)</f>
        <v>0</v>
      </c>
      <c r="Q95" s="92">
        <f t="shared" si="18"/>
        <v>0</v>
      </c>
      <c r="R95" s="93">
        <f t="shared" si="19"/>
        <v>0</v>
      </c>
      <c r="S95" s="94">
        <f t="shared" si="20"/>
        <v>0</v>
      </c>
      <c r="T95" s="93">
        <f t="shared" si="21"/>
        <v>0</v>
      </c>
      <c r="U95" s="94">
        <f t="shared" si="22"/>
        <v>0</v>
      </c>
      <c r="V95" s="93">
        <f t="shared" si="23"/>
        <v>0</v>
      </c>
      <c r="W95" s="94">
        <f t="shared" si="24"/>
        <v>0</v>
      </c>
      <c r="X95" s="93">
        <f t="shared" si="25"/>
        <v>0</v>
      </c>
      <c r="Y95" s="94">
        <f t="shared" si="26"/>
        <v>0</v>
      </c>
      <c r="Z95" s="95">
        <f t="shared" si="27"/>
        <v>0</v>
      </c>
    </row>
    <row r="96" spans="2:26" ht="12.75">
      <c r="B96" s="1">
        <v>91</v>
      </c>
      <c r="C96" s="44" t="e">
        <f>SMALL('H Data'!A$4:J$103,B96)</f>
        <v>#NUM!</v>
      </c>
      <c r="D96" s="44">
        <f t="shared" si="16"/>
        <v>92</v>
      </c>
      <c r="E96" s="6" t="e">
        <f t="shared" si="28"/>
        <v>#NUM!</v>
      </c>
      <c r="F96" s="44">
        <f t="shared" si="17"/>
        <v>0</v>
      </c>
      <c r="G96" s="104">
        <f>COUNTIF('H Data'!A$4:A$103,C96)</f>
        <v>0</v>
      </c>
      <c r="H96" s="105">
        <f>COUNTIF('H Data'!B$4:B$103,C96)</f>
        <v>0</v>
      </c>
      <c r="I96" s="106">
        <f>COUNTIF('H Data'!C$4:C$103,$C96)</f>
        <v>0</v>
      </c>
      <c r="J96" s="105">
        <f>COUNTIF('H Data'!D$4:D$103,$C96)</f>
        <v>0</v>
      </c>
      <c r="K96" s="106">
        <f>COUNTIF('H Data'!E$4:E$103,$C96)</f>
        <v>0</v>
      </c>
      <c r="L96" s="105">
        <f>COUNTIF('H Data'!F$4:F$103,$C96)</f>
        <v>0</v>
      </c>
      <c r="M96" s="106">
        <f>COUNTIF('H Data'!G$4:G$103,$C96)</f>
        <v>0</v>
      </c>
      <c r="N96" s="105">
        <f>COUNTIF('H Data'!H$4:H$103,$C96)</f>
        <v>0</v>
      </c>
      <c r="O96" s="106">
        <f>COUNTIF('H Data'!I$4:I$103,$C96)</f>
        <v>0</v>
      </c>
      <c r="P96" s="107">
        <f>COUNTIF('H Data'!J$4:J$103,$C96)</f>
        <v>0</v>
      </c>
      <c r="Q96" s="92">
        <f t="shared" si="18"/>
        <v>0</v>
      </c>
      <c r="R96" s="93">
        <f t="shared" si="19"/>
        <v>0</v>
      </c>
      <c r="S96" s="94">
        <f t="shared" si="20"/>
        <v>0</v>
      </c>
      <c r="T96" s="93">
        <f t="shared" si="21"/>
        <v>0</v>
      </c>
      <c r="U96" s="94">
        <f t="shared" si="22"/>
        <v>0</v>
      </c>
      <c r="V96" s="93">
        <f t="shared" si="23"/>
        <v>0</v>
      </c>
      <c r="W96" s="94">
        <f t="shared" si="24"/>
        <v>0</v>
      </c>
      <c r="X96" s="93">
        <f t="shared" si="25"/>
        <v>0</v>
      </c>
      <c r="Y96" s="94">
        <f t="shared" si="26"/>
        <v>0</v>
      </c>
      <c r="Z96" s="95">
        <f t="shared" si="27"/>
        <v>0</v>
      </c>
    </row>
    <row r="97" spans="2:26" ht="12.75">
      <c r="B97" s="1">
        <v>92</v>
      </c>
      <c r="C97" s="44" t="e">
        <f>SMALL('H Data'!A$4:J$103,B97)</f>
        <v>#NUM!</v>
      </c>
      <c r="D97" s="44">
        <f t="shared" si="16"/>
        <v>92</v>
      </c>
      <c r="E97" s="6" t="e">
        <f t="shared" si="28"/>
        <v>#NUM!</v>
      </c>
      <c r="F97" s="44">
        <f t="shared" si="17"/>
        <v>0</v>
      </c>
      <c r="G97" s="104">
        <f>COUNTIF('H Data'!A$4:A$103,C97)</f>
        <v>0</v>
      </c>
      <c r="H97" s="105">
        <f>COUNTIF('H Data'!B$4:B$103,C97)</f>
        <v>0</v>
      </c>
      <c r="I97" s="106">
        <f>COUNTIF('H Data'!C$4:C$103,$C97)</f>
        <v>0</v>
      </c>
      <c r="J97" s="105">
        <f>COUNTIF('H Data'!D$4:D$103,$C97)</f>
        <v>0</v>
      </c>
      <c r="K97" s="106">
        <f>COUNTIF('H Data'!E$4:E$103,$C97)</f>
        <v>0</v>
      </c>
      <c r="L97" s="105">
        <f>COUNTIF('H Data'!F$4:F$103,$C97)</f>
        <v>0</v>
      </c>
      <c r="M97" s="106">
        <f>COUNTIF('H Data'!G$4:G$103,$C97)</f>
        <v>0</v>
      </c>
      <c r="N97" s="105">
        <f>COUNTIF('H Data'!H$4:H$103,$C97)</f>
        <v>0</v>
      </c>
      <c r="O97" s="106">
        <f>COUNTIF('H Data'!I$4:I$103,$C97)</f>
        <v>0</v>
      </c>
      <c r="P97" s="107">
        <f>COUNTIF('H Data'!J$4:J$103,$C97)</f>
        <v>0</v>
      </c>
      <c r="Q97" s="92">
        <f t="shared" si="18"/>
        <v>0</v>
      </c>
      <c r="R97" s="93">
        <f t="shared" si="19"/>
        <v>0</v>
      </c>
      <c r="S97" s="94">
        <f t="shared" si="20"/>
        <v>0</v>
      </c>
      <c r="T97" s="93">
        <f t="shared" si="21"/>
        <v>0</v>
      </c>
      <c r="U97" s="94">
        <f t="shared" si="22"/>
        <v>0</v>
      </c>
      <c r="V97" s="93">
        <f t="shared" si="23"/>
        <v>0</v>
      </c>
      <c r="W97" s="94">
        <f t="shared" si="24"/>
        <v>0</v>
      </c>
      <c r="X97" s="93">
        <f t="shared" si="25"/>
        <v>0</v>
      </c>
      <c r="Y97" s="94">
        <f t="shared" si="26"/>
        <v>0</v>
      </c>
      <c r="Z97" s="95">
        <f t="shared" si="27"/>
        <v>0</v>
      </c>
    </row>
    <row r="98" spans="2:26" ht="12.75">
      <c r="B98" s="1">
        <v>93</v>
      </c>
      <c r="C98" s="44" t="e">
        <f>SMALL('H Data'!A$4:J$103,B98)</f>
        <v>#NUM!</v>
      </c>
      <c r="D98" s="44">
        <f t="shared" si="16"/>
        <v>92</v>
      </c>
      <c r="E98" s="6" t="e">
        <f t="shared" si="28"/>
        <v>#NUM!</v>
      </c>
      <c r="F98" s="44">
        <f t="shared" si="17"/>
        <v>0</v>
      </c>
      <c r="G98" s="104">
        <f>COUNTIF('H Data'!A$4:A$103,C98)</f>
        <v>0</v>
      </c>
      <c r="H98" s="105">
        <f>COUNTIF('H Data'!B$4:B$103,C98)</f>
        <v>0</v>
      </c>
      <c r="I98" s="106">
        <f>COUNTIF('H Data'!C$4:C$103,$C98)</f>
        <v>0</v>
      </c>
      <c r="J98" s="105">
        <f>COUNTIF('H Data'!D$4:D$103,$C98)</f>
        <v>0</v>
      </c>
      <c r="K98" s="106">
        <f>COUNTIF('H Data'!E$4:E$103,$C98)</f>
        <v>0</v>
      </c>
      <c r="L98" s="105">
        <f>COUNTIF('H Data'!F$4:F$103,$C98)</f>
        <v>0</v>
      </c>
      <c r="M98" s="106">
        <f>COUNTIF('H Data'!G$4:G$103,$C98)</f>
        <v>0</v>
      </c>
      <c r="N98" s="105">
        <f>COUNTIF('H Data'!H$4:H$103,$C98)</f>
        <v>0</v>
      </c>
      <c r="O98" s="106">
        <f>COUNTIF('H Data'!I$4:I$103,$C98)</f>
        <v>0</v>
      </c>
      <c r="P98" s="107">
        <f>COUNTIF('H Data'!J$4:J$103,$C98)</f>
        <v>0</v>
      </c>
      <c r="Q98" s="92">
        <f t="shared" si="18"/>
        <v>0</v>
      </c>
      <c r="R98" s="93">
        <f t="shared" si="19"/>
        <v>0</v>
      </c>
      <c r="S98" s="94">
        <f t="shared" si="20"/>
        <v>0</v>
      </c>
      <c r="T98" s="93">
        <f t="shared" si="21"/>
        <v>0</v>
      </c>
      <c r="U98" s="94">
        <f t="shared" si="22"/>
        <v>0</v>
      </c>
      <c r="V98" s="93">
        <f t="shared" si="23"/>
        <v>0</v>
      </c>
      <c r="W98" s="94">
        <f t="shared" si="24"/>
        <v>0</v>
      </c>
      <c r="X98" s="93">
        <f t="shared" si="25"/>
        <v>0</v>
      </c>
      <c r="Y98" s="94">
        <f t="shared" si="26"/>
        <v>0</v>
      </c>
      <c r="Z98" s="95">
        <f t="shared" si="27"/>
        <v>0</v>
      </c>
    </row>
    <row r="99" spans="2:26" ht="12.75">
      <c r="B99" s="1">
        <v>94</v>
      </c>
      <c r="C99" s="44" t="e">
        <f>SMALL('H Data'!A$4:J$103,B99)</f>
        <v>#NUM!</v>
      </c>
      <c r="D99" s="44">
        <f t="shared" si="16"/>
        <v>92</v>
      </c>
      <c r="E99" s="6" t="e">
        <f t="shared" si="28"/>
        <v>#NUM!</v>
      </c>
      <c r="F99" s="44">
        <f t="shared" si="17"/>
        <v>0</v>
      </c>
      <c r="G99" s="104">
        <f>COUNTIF('H Data'!A$4:A$103,C99)</f>
        <v>0</v>
      </c>
      <c r="H99" s="105">
        <f>COUNTIF('H Data'!B$4:B$103,C99)</f>
        <v>0</v>
      </c>
      <c r="I99" s="106">
        <f>COUNTIF('H Data'!C$4:C$103,$C99)</f>
        <v>0</v>
      </c>
      <c r="J99" s="105">
        <f>COUNTIF('H Data'!D$4:D$103,$C99)</f>
        <v>0</v>
      </c>
      <c r="K99" s="106">
        <f>COUNTIF('H Data'!E$4:E$103,$C99)</f>
        <v>0</v>
      </c>
      <c r="L99" s="105">
        <f>COUNTIF('H Data'!F$4:F$103,$C99)</f>
        <v>0</v>
      </c>
      <c r="M99" s="106">
        <f>COUNTIF('H Data'!G$4:G$103,$C99)</f>
        <v>0</v>
      </c>
      <c r="N99" s="105">
        <f>COUNTIF('H Data'!H$4:H$103,$C99)</f>
        <v>0</v>
      </c>
      <c r="O99" s="106">
        <f>COUNTIF('H Data'!I$4:I$103,$C99)</f>
        <v>0</v>
      </c>
      <c r="P99" s="107">
        <f>COUNTIF('H Data'!J$4:J$103,$C99)</f>
        <v>0</v>
      </c>
      <c r="Q99" s="92">
        <f t="shared" si="18"/>
        <v>0</v>
      </c>
      <c r="R99" s="93">
        <f t="shared" si="19"/>
        <v>0</v>
      </c>
      <c r="S99" s="94">
        <f t="shared" si="20"/>
        <v>0</v>
      </c>
      <c r="T99" s="93">
        <f t="shared" si="21"/>
        <v>0</v>
      </c>
      <c r="U99" s="94">
        <f t="shared" si="22"/>
        <v>0</v>
      </c>
      <c r="V99" s="93">
        <f t="shared" si="23"/>
        <v>0</v>
      </c>
      <c r="W99" s="94">
        <f t="shared" si="24"/>
        <v>0</v>
      </c>
      <c r="X99" s="93">
        <f t="shared" si="25"/>
        <v>0</v>
      </c>
      <c r="Y99" s="94">
        <f t="shared" si="26"/>
        <v>0</v>
      </c>
      <c r="Z99" s="95">
        <f t="shared" si="27"/>
        <v>0</v>
      </c>
    </row>
    <row r="100" spans="2:26" ht="12.75">
      <c r="B100" s="1">
        <v>95</v>
      </c>
      <c r="C100" s="44" t="e">
        <f>SMALL('H Data'!A$4:J$103,B100)</f>
        <v>#NUM!</v>
      </c>
      <c r="D100" s="44">
        <f t="shared" si="16"/>
        <v>92</v>
      </c>
      <c r="E100" s="6" t="e">
        <f t="shared" si="28"/>
        <v>#NUM!</v>
      </c>
      <c r="F100" s="44">
        <f t="shared" si="17"/>
        <v>0</v>
      </c>
      <c r="G100" s="104">
        <f>COUNTIF('H Data'!A$4:A$103,C100)</f>
        <v>0</v>
      </c>
      <c r="H100" s="105">
        <f>COUNTIF('H Data'!B$4:B$103,C100)</f>
        <v>0</v>
      </c>
      <c r="I100" s="106">
        <f>COUNTIF('H Data'!C$4:C$103,$C100)</f>
        <v>0</v>
      </c>
      <c r="J100" s="105">
        <f>COUNTIF('H Data'!D$4:D$103,$C100)</f>
        <v>0</v>
      </c>
      <c r="K100" s="106">
        <f>COUNTIF('H Data'!E$4:E$103,$C100)</f>
        <v>0</v>
      </c>
      <c r="L100" s="105">
        <f>COUNTIF('H Data'!F$4:F$103,$C100)</f>
        <v>0</v>
      </c>
      <c r="M100" s="106">
        <f>COUNTIF('H Data'!G$4:G$103,$C100)</f>
        <v>0</v>
      </c>
      <c r="N100" s="105">
        <f>COUNTIF('H Data'!H$4:H$103,$C100)</f>
        <v>0</v>
      </c>
      <c r="O100" s="106">
        <f>COUNTIF('H Data'!I$4:I$103,$C100)</f>
        <v>0</v>
      </c>
      <c r="P100" s="107">
        <f>COUNTIF('H Data'!J$4:J$103,$C100)</f>
        <v>0</v>
      </c>
      <c r="Q100" s="92">
        <f t="shared" si="18"/>
        <v>0</v>
      </c>
      <c r="R100" s="93">
        <f t="shared" si="19"/>
        <v>0</v>
      </c>
      <c r="S100" s="94">
        <f t="shared" si="20"/>
        <v>0</v>
      </c>
      <c r="T100" s="93">
        <f t="shared" si="21"/>
        <v>0</v>
      </c>
      <c r="U100" s="94">
        <f t="shared" si="22"/>
        <v>0</v>
      </c>
      <c r="V100" s="93">
        <f t="shared" si="23"/>
        <v>0</v>
      </c>
      <c r="W100" s="94">
        <f t="shared" si="24"/>
        <v>0</v>
      </c>
      <c r="X100" s="93">
        <f t="shared" si="25"/>
        <v>0</v>
      </c>
      <c r="Y100" s="94">
        <f t="shared" si="26"/>
        <v>0</v>
      </c>
      <c r="Z100" s="95">
        <f t="shared" si="27"/>
        <v>0</v>
      </c>
    </row>
    <row r="101" spans="2:26" ht="12.75">
      <c r="B101" s="1">
        <v>96</v>
      </c>
      <c r="C101" s="44" t="e">
        <f>SMALL('H Data'!A$4:J$103,B101)</f>
        <v>#NUM!</v>
      </c>
      <c r="D101" s="44">
        <f t="shared" si="16"/>
        <v>92</v>
      </c>
      <c r="E101" s="6" t="e">
        <f t="shared" si="28"/>
        <v>#NUM!</v>
      </c>
      <c r="F101" s="44">
        <f t="shared" si="17"/>
        <v>0</v>
      </c>
      <c r="G101" s="104">
        <f>COUNTIF('H Data'!A$4:A$103,C101)</f>
        <v>0</v>
      </c>
      <c r="H101" s="105">
        <f>COUNTIF('H Data'!B$4:B$103,C101)</f>
        <v>0</v>
      </c>
      <c r="I101" s="106">
        <f>COUNTIF('H Data'!C$4:C$103,$C101)</f>
        <v>0</v>
      </c>
      <c r="J101" s="105">
        <f>COUNTIF('H Data'!D$4:D$103,$C101)</f>
        <v>0</v>
      </c>
      <c r="K101" s="106">
        <f>COUNTIF('H Data'!E$4:E$103,$C101)</f>
        <v>0</v>
      </c>
      <c r="L101" s="105">
        <f>COUNTIF('H Data'!F$4:F$103,$C101)</f>
        <v>0</v>
      </c>
      <c r="M101" s="106">
        <f>COUNTIF('H Data'!G$4:G$103,$C101)</f>
        <v>0</v>
      </c>
      <c r="N101" s="105">
        <f>COUNTIF('H Data'!H$4:H$103,$C101)</f>
        <v>0</v>
      </c>
      <c r="O101" s="106">
        <f>COUNTIF('H Data'!I$4:I$103,$C101)</f>
        <v>0</v>
      </c>
      <c r="P101" s="107">
        <f>COUNTIF('H Data'!J$4:J$103,$C101)</f>
        <v>0</v>
      </c>
      <c r="Q101" s="92">
        <f t="shared" si="18"/>
        <v>0</v>
      </c>
      <c r="R101" s="93">
        <f t="shared" si="19"/>
        <v>0</v>
      </c>
      <c r="S101" s="94">
        <f t="shared" si="20"/>
        <v>0</v>
      </c>
      <c r="T101" s="93">
        <f t="shared" si="21"/>
        <v>0</v>
      </c>
      <c r="U101" s="94">
        <f t="shared" si="22"/>
        <v>0</v>
      </c>
      <c r="V101" s="93">
        <f t="shared" si="23"/>
        <v>0</v>
      </c>
      <c r="W101" s="94">
        <f t="shared" si="24"/>
        <v>0</v>
      </c>
      <c r="X101" s="93">
        <f t="shared" si="25"/>
        <v>0</v>
      </c>
      <c r="Y101" s="94">
        <f t="shared" si="26"/>
        <v>0</v>
      </c>
      <c r="Z101" s="95">
        <f t="shared" si="27"/>
        <v>0</v>
      </c>
    </row>
    <row r="102" spans="2:26" ht="12.75">
      <c r="B102" s="1">
        <v>97</v>
      </c>
      <c r="C102" s="44" t="e">
        <f>SMALL('H Data'!A$4:J$103,B102)</f>
        <v>#NUM!</v>
      </c>
      <c r="D102" s="44">
        <f t="shared" si="16"/>
        <v>92</v>
      </c>
      <c r="E102" s="6" t="e">
        <f t="shared" si="28"/>
        <v>#NUM!</v>
      </c>
      <c r="F102" s="44">
        <f t="shared" si="17"/>
        <v>0</v>
      </c>
      <c r="G102" s="104">
        <f>COUNTIF('H Data'!A$4:A$103,C102)</f>
        <v>0</v>
      </c>
      <c r="H102" s="105">
        <f>COUNTIF('H Data'!B$4:B$103,C102)</f>
        <v>0</v>
      </c>
      <c r="I102" s="106">
        <f>COUNTIF('H Data'!C$4:C$103,$C102)</f>
        <v>0</v>
      </c>
      <c r="J102" s="105">
        <f>COUNTIF('H Data'!D$4:D$103,$C102)</f>
        <v>0</v>
      </c>
      <c r="K102" s="106">
        <f>COUNTIF('H Data'!E$4:E$103,$C102)</f>
        <v>0</v>
      </c>
      <c r="L102" s="105">
        <f>COUNTIF('H Data'!F$4:F$103,$C102)</f>
        <v>0</v>
      </c>
      <c r="M102" s="106">
        <f>COUNTIF('H Data'!G$4:G$103,$C102)</f>
        <v>0</v>
      </c>
      <c r="N102" s="105">
        <f>COUNTIF('H Data'!H$4:H$103,$C102)</f>
        <v>0</v>
      </c>
      <c r="O102" s="106">
        <f>COUNTIF('H Data'!I$4:I$103,$C102)</f>
        <v>0</v>
      </c>
      <c r="P102" s="107">
        <f>COUNTIF('H Data'!J$4:J$103,$C102)</f>
        <v>0</v>
      </c>
      <c r="Q102" s="92">
        <f t="shared" si="18"/>
        <v>0</v>
      </c>
      <c r="R102" s="93">
        <f t="shared" si="19"/>
        <v>0</v>
      </c>
      <c r="S102" s="94">
        <f t="shared" si="20"/>
        <v>0</v>
      </c>
      <c r="T102" s="93">
        <f t="shared" si="21"/>
        <v>0</v>
      </c>
      <c r="U102" s="94">
        <f t="shared" si="22"/>
        <v>0</v>
      </c>
      <c r="V102" s="93">
        <f t="shared" si="23"/>
        <v>0</v>
      </c>
      <c r="W102" s="94">
        <f t="shared" si="24"/>
        <v>0</v>
      </c>
      <c r="X102" s="93">
        <f t="shared" si="25"/>
        <v>0</v>
      </c>
      <c r="Y102" s="94">
        <f t="shared" si="26"/>
        <v>0</v>
      </c>
      <c r="Z102" s="95">
        <f t="shared" si="27"/>
        <v>0</v>
      </c>
    </row>
    <row r="103" spans="2:26" ht="12.75">
      <c r="B103" s="1">
        <v>98</v>
      </c>
      <c r="C103" s="44" t="e">
        <f>SMALL('H Data'!A$4:J$103,B103)</f>
        <v>#NUM!</v>
      </c>
      <c r="D103" s="44">
        <f t="shared" si="16"/>
        <v>92</v>
      </c>
      <c r="E103" s="6" t="e">
        <f t="shared" si="28"/>
        <v>#NUM!</v>
      </c>
      <c r="F103" s="44">
        <f t="shared" si="17"/>
        <v>0</v>
      </c>
      <c r="G103" s="104">
        <f>COUNTIF('H Data'!A$4:A$103,C103)</f>
        <v>0</v>
      </c>
      <c r="H103" s="105">
        <f>COUNTIF('H Data'!B$4:B$103,C103)</f>
        <v>0</v>
      </c>
      <c r="I103" s="106">
        <f>COUNTIF('H Data'!C$4:C$103,$C103)</f>
        <v>0</v>
      </c>
      <c r="J103" s="105">
        <f>COUNTIF('H Data'!D$4:D$103,$C103)</f>
        <v>0</v>
      </c>
      <c r="K103" s="106">
        <f>COUNTIF('H Data'!E$4:E$103,$C103)</f>
        <v>0</v>
      </c>
      <c r="L103" s="105">
        <f>COUNTIF('H Data'!F$4:F$103,$C103)</f>
        <v>0</v>
      </c>
      <c r="M103" s="106">
        <f>COUNTIF('H Data'!G$4:G$103,$C103)</f>
        <v>0</v>
      </c>
      <c r="N103" s="105">
        <f>COUNTIF('H Data'!H$4:H$103,$C103)</f>
        <v>0</v>
      </c>
      <c r="O103" s="106">
        <f>COUNTIF('H Data'!I$4:I$103,$C103)</f>
        <v>0</v>
      </c>
      <c r="P103" s="107">
        <f>COUNTIF('H Data'!J$4:J$103,$C103)</f>
        <v>0</v>
      </c>
      <c r="Q103" s="92">
        <f t="shared" si="18"/>
        <v>0</v>
      </c>
      <c r="R103" s="93">
        <f t="shared" si="19"/>
        <v>0</v>
      </c>
      <c r="S103" s="94">
        <f t="shared" si="20"/>
        <v>0</v>
      </c>
      <c r="T103" s="93">
        <f t="shared" si="21"/>
        <v>0</v>
      </c>
      <c r="U103" s="94">
        <f t="shared" si="22"/>
        <v>0</v>
      </c>
      <c r="V103" s="93">
        <f t="shared" si="23"/>
        <v>0</v>
      </c>
      <c r="W103" s="94">
        <f t="shared" si="24"/>
        <v>0</v>
      </c>
      <c r="X103" s="93">
        <f t="shared" si="25"/>
        <v>0</v>
      </c>
      <c r="Y103" s="94">
        <f t="shared" si="26"/>
        <v>0</v>
      </c>
      <c r="Z103" s="95">
        <f t="shared" si="27"/>
        <v>0</v>
      </c>
    </row>
    <row r="104" spans="2:26" ht="12.75">
      <c r="B104" s="1">
        <v>99</v>
      </c>
      <c r="C104" s="44" t="e">
        <f>SMALL('H Data'!A$4:J$103,B104)</f>
        <v>#NUM!</v>
      </c>
      <c r="D104" s="44">
        <f t="shared" si="16"/>
        <v>92</v>
      </c>
      <c r="E104" s="6" t="e">
        <f t="shared" si="28"/>
        <v>#NUM!</v>
      </c>
      <c r="F104" s="44">
        <f t="shared" si="17"/>
        <v>0</v>
      </c>
      <c r="G104" s="104">
        <f>COUNTIF('H Data'!A$4:A$103,C104)</f>
        <v>0</v>
      </c>
      <c r="H104" s="105">
        <f>COUNTIF('H Data'!B$4:B$103,C104)</f>
        <v>0</v>
      </c>
      <c r="I104" s="106">
        <f>COUNTIF('H Data'!C$4:C$103,$C104)</f>
        <v>0</v>
      </c>
      <c r="J104" s="105">
        <f>COUNTIF('H Data'!D$4:D$103,$C104)</f>
        <v>0</v>
      </c>
      <c r="K104" s="106">
        <f>COUNTIF('H Data'!E$4:E$103,$C104)</f>
        <v>0</v>
      </c>
      <c r="L104" s="105">
        <f>COUNTIF('H Data'!F$4:F$103,$C104)</f>
        <v>0</v>
      </c>
      <c r="M104" s="106">
        <f>COUNTIF('H Data'!G$4:G$103,$C104)</f>
        <v>0</v>
      </c>
      <c r="N104" s="105">
        <f>COUNTIF('H Data'!H$4:H$103,$C104)</f>
        <v>0</v>
      </c>
      <c r="O104" s="106">
        <f>COUNTIF('H Data'!I$4:I$103,$C104)</f>
        <v>0</v>
      </c>
      <c r="P104" s="107">
        <f>COUNTIF('H Data'!J$4:J$103,$C104)</f>
        <v>0</v>
      </c>
      <c r="Q104" s="92">
        <f t="shared" si="18"/>
        <v>0</v>
      </c>
      <c r="R104" s="93">
        <f t="shared" si="19"/>
        <v>0</v>
      </c>
      <c r="S104" s="94">
        <f t="shared" si="20"/>
        <v>0</v>
      </c>
      <c r="T104" s="93">
        <f t="shared" si="21"/>
        <v>0</v>
      </c>
      <c r="U104" s="94">
        <f t="shared" si="22"/>
        <v>0</v>
      </c>
      <c r="V104" s="93">
        <f t="shared" si="23"/>
        <v>0</v>
      </c>
      <c r="W104" s="94">
        <f t="shared" si="24"/>
        <v>0</v>
      </c>
      <c r="X104" s="93">
        <f t="shared" si="25"/>
        <v>0</v>
      </c>
      <c r="Y104" s="94">
        <f t="shared" si="26"/>
        <v>0</v>
      </c>
      <c r="Z104" s="95">
        <f t="shared" si="27"/>
        <v>0</v>
      </c>
    </row>
    <row r="105" spans="2:26" ht="13.5" thickBot="1">
      <c r="B105" s="1">
        <v>100</v>
      </c>
      <c r="C105" s="44" t="e">
        <f>SMALL('H Data'!A$4:J$103,B105)</f>
        <v>#NUM!</v>
      </c>
      <c r="D105" s="44">
        <f t="shared" si="16"/>
        <v>92</v>
      </c>
      <c r="E105" s="6" t="e">
        <f t="shared" si="28"/>
        <v>#NUM!</v>
      </c>
      <c r="F105" s="44">
        <f t="shared" si="17"/>
        <v>0</v>
      </c>
      <c r="G105" s="151">
        <f>COUNTIF('H Data'!A$4:A$103,C105)</f>
        <v>0</v>
      </c>
      <c r="H105" s="152">
        <f>COUNTIF('H Data'!B$4:B$103,C105)</f>
        <v>0</v>
      </c>
      <c r="I105" s="153">
        <f>COUNTIF('H Data'!C$4:C$103,$C105)</f>
        <v>0</v>
      </c>
      <c r="J105" s="152">
        <f>COUNTIF('H Data'!D$4:D$103,$C105)</f>
        <v>0</v>
      </c>
      <c r="K105" s="153">
        <f>COUNTIF('H Data'!E$4:E$103,$C105)</f>
        <v>0</v>
      </c>
      <c r="L105" s="152">
        <f>COUNTIF('H Data'!F$4:F$103,$C105)</f>
        <v>0</v>
      </c>
      <c r="M105" s="153">
        <f>COUNTIF('H Data'!G$4:G$103,$C105)</f>
        <v>0</v>
      </c>
      <c r="N105" s="152">
        <f>COUNTIF('H Data'!H$4:H$103,$C105)</f>
        <v>0</v>
      </c>
      <c r="O105" s="153">
        <f>COUNTIF('H Data'!I$4:I$103,$C105)</f>
        <v>0</v>
      </c>
      <c r="P105" s="154">
        <f>COUNTIF('H Data'!J$4:J$103,$C105)</f>
        <v>0</v>
      </c>
      <c r="Q105" s="155">
        <f t="shared" si="18"/>
        <v>0</v>
      </c>
      <c r="R105" s="156">
        <f t="shared" si="19"/>
        <v>0</v>
      </c>
      <c r="S105" s="157">
        <f t="shared" si="20"/>
        <v>0</v>
      </c>
      <c r="T105" s="156">
        <f t="shared" si="21"/>
        <v>0</v>
      </c>
      <c r="U105" s="157">
        <f t="shared" si="22"/>
        <v>0</v>
      </c>
      <c r="V105" s="156">
        <f t="shared" si="23"/>
        <v>0</v>
      </c>
      <c r="W105" s="157">
        <f t="shared" si="24"/>
        <v>0</v>
      </c>
      <c r="X105" s="156">
        <f t="shared" si="25"/>
        <v>0</v>
      </c>
      <c r="Y105" s="157">
        <f t="shared" si="26"/>
        <v>0</v>
      </c>
      <c r="Z105" s="158">
        <f t="shared" si="27"/>
        <v>0</v>
      </c>
    </row>
    <row r="106" spans="1:32" ht="21" thickBot="1">
      <c r="A106" s="309" t="s">
        <v>86</v>
      </c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1"/>
    </row>
    <row r="107" spans="2:16" ht="11.25">
      <c r="B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</row>
    <row r="108" spans="2:16" ht="11.25">
      <c r="B108" s="5">
        <v>2</v>
      </c>
      <c r="G108" s="5">
        <f>IF('H Data'!A4='H Data'!A5,0,1)</f>
        <v>1</v>
      </c>
      <c r="H108" s="5">
        <f>IF('H Data'!B4='H Data'!B5,0,1)</f>
        <v>1</v>
      </c>
      <c r="I108" s="5">
        <f>IF('H Data'!C4='H Data'!C5,0,1)</f>
        <v>0</v>
      </c>
      <c r="J108" s="5">
        <f>IF('H Data'!D4='H Data'!D5,0,1)</f>
        <v>0</v>
      </c>
      <c r="K108" s="5">
        <f>IF('H Data'!E4='H Data'!E5,0,1)</f>
        <v>0</v>
      </c>
      <c r="L108" s="5">
        <f>IF('H Data'!F4='H Data'!F5,0,1)</f>
        <v>0</v>
      </c>
      <c r="M108" s="5">
        <f>IF('H Data'!G4='H Data'!G5,0,1)</f>
        <v>0</v>
      </c>
      <c r="N108" s="5">
        <f>IF('H Data'!H4='H Data'!H5,0,1)</f>
        <v>0</v>
      </c>
      <c r="O108" s="5">
        <f>IF('H Data'!I4='H Data'!I5,0,1)</f>
        <v>0</v>
      </c>
      <c r="P108" s="5">
        <f>IF('H Data'!J4='H Data'!J5,0,1)</f>
        <v>0</v>
      </c>
    </row>
    <row r="109" spans="2:16" ht="11.25">
      <c r="B109" s="5">
        <v>3</v>
      </c>
      <c r="G109" s="5">
        <f>IF('H Data'!A5='H Data'!A6,0,1)</f>
        <v>1</v>
      </c>
      <c r="H109" s="5">
        <f>IF('H Data'!B5='H Data'!B6,0,1)</f>
        <v>1</v>
      </c>
      <c r="I109" s="5">
        <f>IF('H Data'!C5='H Data'!C6,0,1)</f>
        <v>0</v>
      </c>
      <c r="J109" s="5">
        <f>IF('H Data'!D5='H Data'!D6,0,1)</f>
        <v>0</v>
      </c>
      <c r="K109" s="5">
        <f>IF('H Data'!E5='H Data'!E6,0,1)</f>
        <v>0</v>
      </c>
      <c r="L109" s="5">
        <f>IF('H Data'!F5='H Data'!F6,0,1)</f>
        <v>0</v>
      </c>
      <c r="M109" s="5">
        <f>IF('H Data'!G5='H Data'!G6,0,1)</f>
        <v>0</v>
      </c>
      <c r="N109" s="5">
        <f>IF('H Data'!H5='H Data'!H6,0,1)</f>
        <v>0</v>
      </c>
      <c r="O109" s="5">
        <f>IF('H Data'!I5='H Data'!I6,0,1)</f>
        <v>0</v>
      </c>
      <c r="P109" s="5">
        <f>IF('H Data'!J5='H Data'!J6,0,1)</f>
        <v>0</v>
      </c>
    </row>
    <row r="110" spans="2:16" ht="11.25">
      <c r="B110" s="5">
        <v>4</v>
      </c>
      <c r="G110" s="5">
        <f>IF('H Data'!A6='H Data'!A7,0,1)</f>
        <v>1</v>
      </c>
      <c r="H110" s="5">
        <f>IF('H Data'!B6='H Data'!B7,0,1)</f>
        <v>1</v>
      </c>
      <c r="I110" s="5">
        <f>IF('H Data'!C6='H Data'!C7,0,1)</f>
        <v>0</v>
      </c>
      <c r="J110" s="5">
        <f>IF('H Data'!D6='H Data'!D7,0,1)</f>
        <v>0</v>
      </c>
      <c r="K110" s="5">
        <f>IF('H Data'!E6='H Data'!E7,0,1)</f>
        <v>0</v>
      </c>
      <c r="L110" s="5">
        <f>IF('H Data'!F6='H Data'!F7,0,1)</f>
        <v>0</v>
      </c>
      <c r="M110" s="5">
        <f>IF('H Data'!G6='H Data'!G7,0,1)</f>
        <v>0</v>
      </c>
      <c r="N110" s="5">
        <f>IF('H Data'!H6='H Data'!H7,0,1)</f>
        <v>0</v>
      </c>
      <c r="O110" s="5">
        <f>IF('H Data'!I6='H Data'!I7,0,1)</f>
        <v>0</v>
      </c>
      <c r="P110" s="5">
        <f>IF('H Data'!J6='H Data'!J7,0,1)</f>
        <v>0</v>
      </c>
    </row>
    <row r="111" spans="2:16" ht="11.25">
      <c r="B111" s="5">
        <v>5</v>
      </c>
      <c r="G111" s="5">
        <f>IF('H Data'!A7='H Data'!A8,0,1)</f>
        <v>1</v>
      </c>
      <c r="H111" s="5">
        <f>IF('H Data'!B7='H Data'!B8,0,1)</f>
        <v>1</v>
      </c>
      <c r="I111" s="5">
        <f>IF('H Data'!C7='H Data'!C8,0,1)</f>
        <v>0</v>
      </c>
      <c r="J111" s="5">
        <f>IF('H Data'!D7='H Data'!D8,0,1)</f>
        <v>0</v>
      </c>
      <c r="K111" s="5">
        <f>IF('H Data'!E7='H Data'!E8,0,1)</f>
        <v>0</v>
      </c>
      <c r="L111" s="5">
        <f>IF('H Data'!F7='H Data'!F8,0,1)</f>
        <v>0</v>
      </c>
      <c r="M111" s="5">
        <f>IF('H Data'!G7='H Data'!G8,0,1)</f>
        <v>0</v>
      </c>
      <c r="N111" s="5">
        <f>IF('H Data'!H7='H Data'!H8,0,1)</f>
        <v>0</v>
      </c>
      <c r="O111" s="5">
        <f>IF('H Data'!I7='H Data'!I8,0,1)</f>
        <v>0</v>
      </c>
      <c r="P111" s="5">
        <f>IF('H Data'!J7='H Data'!J8,0,1)</f>
        <v>0</v>
      </c>
    </row>
    <row r="112" spans="2:16" ht="11.25">
      <c r="B112" s="5">
        <v>6</v>
      </c>
      <c r="G112" s="5">
        <f>IF('H Data'!A8='H Data'!A9,0,1)</f>
        <v>0</v>
      </c>
      <c r="H112" s="5">
        <f>IF('H Data'!B8='H Data'!B9,0,1)</f>
        <v>0</v>
      </c>
      <c r="I112" s="5">
        <f>IF('H Data'!C8='H Data'!C9,0,1)</f>
        <v>0</v>
      </c>
      <c r="J112" s="5">
        <f>IF('H Data'!D8='H Data'!D9,0,1)</f>
        <v>0</v>
      </c>
      <c r="K112" s="5">
        <f>IF('H Data'!E8='H Data'!E9,0,1)</f>
        <v>0</v>
      </c>
      <c r="L112" s="5">
        <f>IF('H Data'!F8='H Data'!F9,0,1)</f>
        <v>0</v>
      </c>
      <c r="M112" s="5">
        <f>IF('H Data'!G8='H Data'!G9,0,1)</f>
        <v>0</v>
      </c>
      <c r="N112" s="5">
        <f>IF('H Data'!H8='H Data'!H9,0,1)</f>
        <v>0</v>
      </c>
      <c r="O112" s="5">
        <f>IF('H Data'!I8='H Data'!I9,0,1)</f>
        <v>0</v>
      </c>
      <c r="P112" s="5">
        <f>IF('H Data'!J8='H Data'!J9,0,1)</f>
        <v>0</v>
      </c>
    </row>
    <row r="113" spans="2:16" ht="11.25">
      <c r="B113" s="5">
        <v>7</v>
      </c>
      <c r="G113" s="5">
        <f>IF('H Data'!A9='H Data'!A10,0,1)</f>
        <v>0</v>
      </c>
      <c r="H113" s="5">
        <f>IF('H Data'!B9='H Data'!B10,0,1)</f>
        <v>0</v>
      </c>
      <c r="I113" s="5">
        <f>IF('H Data'!C9='H Data'!C10,0,1)</f>
        <v>0</v>
      </c>
      <c r="J113" s="5">
        <f>IF('H Data'!D9='H Data'!D10,0,1)</f>
        <v>0</v>
      </c>
      <c r="K113" s="5">
        <f>IF('H Data'!E9='H Data'!E10,0,1)</f>
        <v>0</v>
      </c>
      <c r="L113" s="5">
        <f>IF('H Data'!F9='H Data'!F10,0,1)</f>
        <v>0</v>
      </c>
      <c r="M113" s="5">
        <f>IF('H Data'!G9='H Data'!G10,0,1)</f>
        <v>0</v>
      </c>
      <c r="N113" s="5">
        <f>IF('H Data'!H9='H Data'!H10,0,1)</f>
        <v>0</v>
      </c>
      <c r="O113" s="5">
        <f>IF('H Data'!I9='H Data'!I10,0,1)</f>
        <v>0</v>
      </c>
      <c r="P113" s="5">
        <f>IF('H Data'!J9='H Data'!J10,0,1)</f>
        <v>0</v>
      </c>
    </row>
    <row r="114" spans="2:16" ht="11.25">
      <c r="B114" s="5">
        <v>8</v>
      </c>
      <c r="G114" s="5">
        <f>IF('H Data'!A10='H Data'!A11,0,1)</f>
        <v>0</v>
      </c>
      <c r="H114" s="5">
        <f>IF('H Data'!B10='H Data'!B11,0,1)</f>
        <v>0</v>
      </c>
      <c r="I114" s="5">
        <f>IF('H Data'!C10='H Data'!C11,0,1)</f>
        <v>0</v>
      </c>
      <c r="J114" s="5">
        <f>IF('H Data'!D10='H Data'!D11,0,1)</f>
        <v>0</v>
      </c>
      <c r="K114" s="5">
        <f>IF('H Data'!E10='H Data'!E11,0,1)</f>
        <v>0</v>
      </c>
      <c r="L114" s="5">
        <f>IF('H Data'!F10='H Data'!F11,0,1)</f>
        <v>0</v>
      </c>
      <c r="M114" s="5">
        <f>IF('H Data'!G10='H Data'!G11,0,1)</f>
        <v>0</v>
      </c>
      <c r="N114" s="5">
        <f>IF('H Data'!H10='H Data'!H11,0,1)</f>
        <v>0</v>
      </c>
      <c r="O114" s="5">
        <f>IF('H Data'!I10='H Data'!I11,0,1)</f>
        <v>0</v>
      </c>
      <c r="P114" s="5">
        <f>IF('H Data'!J10='H Data'!J11,0,1)</f>
        <v>0</v>
      </c>
    </row>
    <row r="115" spans="2:16" ht="11.25">
      <c r="B115" s="5">
        <v>9</v>
      </c>
      <c r="G115" s="5">
        <f>IF('H Data'!A11='H Data'!A12,0,1)</f>
        <v>0</v>
      </c>
      <c r="H115" s="5">
        <f>IF('H Data'!B11='H Data'!B12,0,1)</f>
        <v>0</v>
      </c>
      <c r="I115" s="5">
        <f>IF('H Data'!C11='H Data'!C12,0,1)</f>
        <v>0</v>
      </c>
      <c r="J115" s="5">
        <f>IF('H Data'!D11='H Data'!D12,0,1)</f>
        <v>0</v>
      </c>
      <c r="K115" s="5">
        <f>IF('H Data'!E11='H Data'!E12,0,1)</f>
        <v>0</v>
      </c>
      <c r="L115" s="5">
        <f>IF('H Data'!F11='H Data'!F12,0,1)</f>
        <v>0</v>
      </c>
      <c r="M115" s="5">
        <f>IF('H Data'!G11='H Data'!G12,0,1)</f>
        <v>0</v>
      </c>
      <c r="N115" s="5">
        <f>IF('H Data'!H11='H Data'!H12,0,1)</f>
        <v>0</v>
      </c>
      <c r="O115" s="5">
        <f>IF('H Data'!I11='H Data'!I12,0,1)</f>
        <v>0</v>
      </c>
      <c r="P115" s="5">
        <f>IF('H Data'!J11='H Data'!J12,0,1)</f>
        <v>0</v>
      </c>
    </row>
    <row r="116" spans="2:16" ht="11.25">
      <c r="B116" s="5">
        <v>10</v>
      </c>
      <c r="G116" s="5">
        <f>IF('H Data'!A12='H Data'!A13,0,1)</f>
        <v>0</v>
      </c>
      <c r="H116" s="5">
        <f>IF('H Data'!B12='H Data'!B13,0,1)</f>
        <v>0</v>
      </c>
      <c r="I116" s="5">
        <f>IF('H Data'!C12='H Data'!C13,0,1)</f>
        <v>0</v>
      </c>
      <c r="J116" s="5">
        <f>IF('H Data'!D12='H Data'!D13,0,1)</f>
        <v>0</v>
      </c>
      <c r="K116" s="5">
        <f>IF('H Data'!E12='H Data'!E13,0,1)</f>
        <v>0</v>
      </c>
      <c r="L116" s="5">
        <f>IF('H Data'!F12='H Data'!F13,0,1)</f>
        <v>0</v>
      </c>
      <c r="M116" s="5">
        <f>IF('H Data'!G12='H Data'!G13,0,1)</f>
        <v>0</v>
      </c>
      <c r="N116" s="5">
        <f>IF('H Data'!H12='H Data'!H13,0,1)</f>
        <v>0</v>
      </c>
      <c r="O116" s="5">
        <f>IF('H Data'!I12='H Data'!I13,0,1)</f>
        <v>0</v>
      </c>
      <c r="P116" s="5">
        <f>IF('H Data'!J12='H Data'!J13,0,1)</f>
        <v>0</v>
      </c>
    </row>
    <row r="117" spans="2:16" ht="11.25">
      <c r="B117" s="5">
        <v>11</v>
      </c>
      <c r="G117" s="5">
        <f>IF('H Data'!A13='H Data'!A14,0,1)</f>
        <v>0</v>
      </c>
      <c r="H117" s="5">
        <f>IF('H Data'!B13='H Data'!B14,0,1)</f>
        <v>0</v>
      </c>
      <c r="I117" s="5">
        <f>IF('H Data'!C13='H Data'!C14,0,1)</f>
        <v>0</v>
      </c>
      <c r="J117" s="5">
        <f>IF('H Data'!D13='H Data'!D14,0,1)</f>
        <v>0</v>
      </c>
      <c r="K117" s="5">
        <f>IF('H Data'!E13='H Data'!E14,0,1)</f>
        <v>0</v>
      </c>
      <c r="L117" s="5">
        <f>IF('H Data'!F13='H Data'!F14,0,1)</f>
        <v>0</v>
      </c>
      <c r="M117" s="5">
        <f>IF('H Data'!G13='H Data'!G14,0,1)</f>
        <v>0</v>
      </c>
      <c r="N117" s="5">
        <f>IF('H Data'!H13='H Data'!H14,0,1)</f>
        <v>0</v>
      </c>
      <c r="O117" s="5">
        <f>IF('H Data'!I13='H Data'!I14,0,1)</f>
        <v>0</v>
      </c>
      <c r="P117" s="5">
        <f>IF('H Data'!J13='H Data'!J14,0,1)</f>
        <v>0</v>
      </c>
    </row>
    <row r="118" spans="2:16" ht="11.25">
      <c r="B118" s="5">
        <v>12</v>
      </c>
      <c r="G118" s="5">
        <f>IF('H Data'!A14='H Data'!A15,0,1)</f>
        <v>0</v>
      </c>
      <c r="H118" s="5">
        <f>IF('H Data'!B14='H Data'!B15,0,1)</f>
        <v>0</v>
      </c>
      <c r="I118" s="5">
        <f>IF('H Data'!C14='H Data'!C15,0,1)</f>
        <v>0</v>
      </c>
      <c r="J118" s="5">
        <f>IF('H Data'!D14='H Data'!D15,0,1)</f>
        <v>0</v>
      </c>
      <c r="K118" s="5">
        <f>IF('H Data'!E14='H Data'!E15,0,1)</f>
        <v>0</v>
      </c>
      <c r="L118" s="5">
        <f>IF('H Data'!F14='H Data'!F15,0,1)</f>
        <v>0</v>
      </c>
      <c r="M118" s="5">
        <f>IF('H Data'!G14='H Data'!G15,0,1)</f>
        <v>0</v>
      </c>
      <c r="N118" s="5">
        <f>IF('H Data'!H14='H Data'!H15,0,1)</f>
        <v>0</v>
      </c>
      <c r="O118" s="5">
        <f>IF('H Data'!I14='H Data'!I15,0,1)</f>
        <v>0</v>
      </c>
      <c r="P118" s="5">
        <f>IF('H Data'!J14='H Data'!J15,0,1)</f>
        <v>0</v>
      </c>
    </row>
    <row r="119" spans="2:16" ht="11.25">
      <c r="B119" s="5">
        <v>13</v>
      </c>
      <c r="G119" s="5">
        <f>IF('H Data'!A15='H Data'!A16,0,1)</f>
        <v>0</v>
      </c>
      <c r="H119" s="5">
        <f>IF('H Data'!B15='H Data'!B16,0,1)</f>
        <v>0</v>
      </c>
      <c r="I119" s="5">
        <f>IF('H Data'!C15='H Data'!C16,0,1)</f>
        <v>0</v>
      </c>
      <c r="J119" s="5">
        <f>IF('H Data'!D15='H Data'!D16,0,1)</f>
        <v>0</v>
      </c>
      <c r="K119" s="5">
        <f>IF('H Data'!E15='H Data'!E16,0,1)</f>
        <v>0</v>
      </c>
      <c r="L119" s="5">
        <f>IF('H Data'!F15='H Data'!F16,0,1)</f>
        <v>0</v>
      </c>
      <c r="M119" s="5">
        <f>IF('H Data'!G15='H Data'!G16,0,1)</f>
        <v>0</v>
      </c>
      <c r="N119" s="5">
        <f>IF('H Data'!H15='H Data'!H16,0,1)</f>
        <v>0</v>
      </c>
      <c r="O119" s="5">
        <f>IF('H Data'!I15='H Data'!I16,0,1)</f>
        <v>0</v>
      </c>
      <c r="P119" s="5">
        <f>IF('H Data'!J15='H Data'!J16,0,1)</f>
        <v>0</v>
      </c>
    </row>
    <row r="120" spans="2:16" ht="11.25">
      <c r="B120" s="5">
        <v>14</v>
      </c>
      <c r="G120" s="5">
        <f>IF('H Data'!A16='H Data'!A17,0,1)</f>
        <v>0</v>
      </c>
      <c r="H120" s="5">
        <f>IF('H Data'!B16='H Data'!B17,0,1)</f>
        <v>0</v>
      </c>
      <c r="I120" s="5">
        <f>IF('H Data'!C16='H Data'!C17,0,1)</f>
        <v>0</v>
      </c>
      <c r="J120" s="5">
        <f>IF('H Data'!D16='H Data'!D17,0,1)</f>
        <v>0</v>
      </c>
      <c r="K120" s="5">
        <f>IF('H Data'!E16='H Data'!E17,0,1)</f>
        <v>0</v>
      </c>
      <c r="L120" s="5">
        <f>IF('H Data'!F16='H Data'!F17,0,1)</f>
        <v>0</v>
      </c>
      <c r="M120" s="5">
        <f>IF('H Data'!G16='H Data'!G17,0,1)</f>
        <v>0</v>
      </c>
      <c r="N120" s="5">
        <f>IF('H Data'!H16='H Data'!H17,0,1)</f>
        <v>0</v>
      </c>
      <c r="O120" s="5">
        <f>IF('H Data'!I16='H Data'!I17,0,1)</f>
        <v>0</v>
      </c>
      <c r="P120" s="5">
        <f>IF('H Data'!J16='H Data'!J17,0,1)</f>
        <v>0</v>
      </c>
    </row>
    <row r="121" spans="2:16" ht="11.25">
      <c r="B121" s="5">
        <v>15</v>
      </c>
      <c r="G121" s="5">
        <f>IF('H Data'!A17='H Data'!A18,0,1)</f>
        <v>0</v>
      </c>
      <c r="H121" s="5">
        <f>IF('H Data'!B17='H Data'!B18,0,1)</f>
        <v>0</v>
      </c>
      <c r="I121" s="5">
        <f>IF('H Data'!C17='H Data'!C18,0,1)</f>
        <v>0</v>
      </c>
      <c r="J121" s="5">
        <f>IF('H Data'!D17='H Data'!D18,0,1)</f>
        <v>0</v>
      </c>
      <c r="K121" s="5">
        <f>IF('H Data'!E17='H Data'!E18,0,1)</f>
        <v>0</v>
      </c>
      <c r="L121" s="5">
        <f>IF('H Data'!F17='H Data'!F18,0,1)</f>
        <v>0</v>
      </c>
      <c r="M121" s="5">
        <f>IF('H Data'!G17='H Data'!G18,0,1)</f>
        <v>0</v>
      </c>
      <c r="N121" s="5">
        <f>IF('H Data'!H17='H Data'!H18,0,1)</f>
        <v>0</v>
      </c>
      <c r="O121" s="5">
        <f>IF('H Data'!I17='H Data'!I18,0,1)</f>
        <v>0</v>
      </c>
      <c r="P121" s="5">
        <f>IF('H Data'!J17='H Data'!J18,0,1)</f>
        <v>0</v>
      </c>
    </row>
    <row r="122" spans="2:16" ht="11.25">
      <c r="B122" s="5">
        <v>16</v>
      </c>
      <c r="G122" s="5">
        <f>IF('H Data'!A18='H Data'!A19,0,1)</f>
        <v>0</v>
      </c>
      <c r="H122" s="5">
        <f>IF('H Data'!B18='H Data'!B19,0,1)</f>
        <v>0</v>
      </c>
      <c r="I122" s="5">
        <f>IF('H Data'!C18='H Data'!C19,0,1)</f>
        <v>0</v>
      </c>
      <c r="J122" s="5">
        <f>IF('H Data'!D18='H Data'!D19,0,1)</f>
        <v>0</v>
      </c>
      <c r="K122" s="5">
        <f>IF('H Data'!E18='H Data'!E19,0,1)</f>
        <v>0</v>
      </c>
      <c r="L122" s="5">
        <f>IF('H Data'!F18='H Data'!F19,0,1)</f>
        <v>0</v>
      </c>
      <c r="M122" s="5">
        <f>IF('H Data'!G18='H Data'!G19,0,1)</f>
        <v>0</v>
      </c>
      <c r="N122" s="5">
        <f>IF('H Data'!H18='H Data'!H19,0,1)</f>
        <v>0</v>
      </c>
      <c r="O122" s="5">
        <f>IF('H Data'!I18='H Data'!I19,0,1)</f>
        <v>0</v>
      </c>
      <c r="P122" s="5">
        <f>IF('H Data'!J18='H Data'!J19,0,1)</f>
        <v>0</v>
      </c>
    </row>
    <row r="123" spans="2:16" ht="11.25">
      <c r="B123" s="5">
        <v>17</v>
      </c>
      <c r="G123" s="5">
        <f>IF('H Data'!A19='H Data'!A20,0,1)</f>
        <v>0</v>
      </c>
      <c r="H123" s="5">
        <f>IF('H Data'!B19='H Data'!B20,0,1)</f>
        <v>0</v>
      </c>
      <c r="I123" s="5">
        <f>IF('H Data'!C19='H Data'!C20,0,1)</f>
        <v>0</v>
      </c>
      <c r="J123" s="5">
        <f>IF('H Data'!D19='H Data'!D20,0,1)</f>
        <v>0</v>
      </c>
      <c r="K123" s="5">
        <f>IF('H Data'!E19='H Data'!E20,0,1)</f>
        <v>0</v>
      </c>
      <c r="L123" s="5">
        <f>IF('H Data'!F19='H Data'!F20,0,1)</f>
        <v>0</v>
      </c>
      <c r="M123" s="5">
        <f>IF('H Data'!G19='H Data'!G20,0,1)</f>
        <v>0</v>
      </c>
      <c r="N123" s="5">
        <f>IF('H Data'!H19='H Data'!H20,0,1)</f>
        <v>0</v>
      </c>
      <c r="O123" s="5">
        <f>IF('H Data'!I19='H Data'!I20,0,1)</f>
        <v>0</v>
      </c>
      <c r="P123" s="5">
        <f>IF('H Data'!J19='H Data'!J20,0,1)</f>
        <v>0</v>
      </c>
    </row>
    <row r="124" spans="2:16" ht="11.25">
      <c r="B124" s="5">
        <v>18</v>
      </c>
      <c r="G124" s="5">
        <f>IF('H Data'!A20='H Data'!A21,0,1)</f>
        <v>0</v>
      </c>
      <c r="H124" s="5">
        <f>IF('H Data'!B20='H Data'!B21,0,1)</f>
        <v>0</v>
      </c>
      <c r="I124" s="5">
        <f>IF('H Data'!C20='H Data'!C21,0,1)</f>
        <v>0</v>
      </c>
      <c r="J124" s="5">
        <f>IF('H Data'!D20='H Data'!D21,0,1)</f>
        <v>0</v>
      </c>
      <c r="K124" s="5">
        <f>IF('H Data'!E20='H Data'!E21,0,1)</f>
        <v>0</v>
      </c>
      <c r="L124" s="5">
        <f>IF('H Data'!F20='H Data'!F21,0,1)</f>
        <v>0</v>
      </c>
      <c r="M124" s="5">
        <f>IF('H Data'!G20='H Data'!G21,0,1)</f>
        <v>0</v>
      </c>
      <c r="N124" s="5">
        <f>IF('H Data'!H20='H Data'!H21,0,1)</f>
        <v>0</v>
      </c>
      <c r="O124" s="5">
        <f>IF('H Data'!I20='H Data'!I21,0,1)</f>
        <v>0</v>
      </c>
      <c r="P124" s="5">
        <f>IF('H Data'!J20='H Data'!J21,0,1)</f>
        <v>0</v>
      </c>
    </row>
    <row r="125" spans="2:16" ht="11.25">
      <c r="B125" s="5">
        <v>19</v>
      </c>
      <c r="G125" s="5">
        <f>IF('H Data'!A21='H Data'!A22,0,1)</f>
        <v>0</v>
      </c>
      <c r="H125" s="5">
        <f>IF('H Data'!B21='H Data'!B22,0,1)</f>
        <v>0</v>
      </c>
      <c r="I125" s="5">
        <f>IF('H Data'!C21='H Data'!C22,0,1)</f>
        <v>0</v>
      </c>
      <c r="J125" s="5">
        <f>IF('H Data'!D21='H Data'!D22,0,1)</f>
        <v>0</v>
      </c>
      <c r="K125" s="5">
        <f>IF('H Data'!E21='H Data'!E22,0,1)</f>
        <v>0</v>
      </c>
      <c r="L125" s="5">
        <f>IF('H Data'!F21='H Data'!F22,0,1)</f>
        <v>0</v>
      </c>
      <c r="M125" s="5">
        <f>IF('H Data'!G21='H Data'!G22,0,1)</f>
        <v>0</v>
      </c>
      <c r="N125" s="5">
        <f>IF('H Data'!H21='H Data'!H22,0,1)</f>
        <v>0</v>
      </c>
      <c r="O125" s="5">
        <f>IF('H Data'!I21='H Data'!I22,0,1)</f>
        <v>0</v>
      </c>
      <c r="P125" s="5">
        <f>IF('H Data'!J21='H Data'!J22,0,1)</f>
        <v>0</v>
      </c>
    </row>
    <row r="126" spans="2:16" ht="11.25">
      <c r="B126" s="5">
        <v>20</v>
      </c>
      <c r="G126" s="5">
        <f>IF('H Data'!A22='H Data'!A23,0,1)</f>
        <v>0</v>
      </c>
      <c r="H126" s="5">
        <f>IF('H Data'!B22='H Data'!B23,0,1)</f>
        <v>0</v>
      </c>
      <c r="I126" s="5">
        <f>IF('H Data'!C22='H Data'!C23,0,1)</f>
        <v>0</v>
      </c>
      <c r="J126" s="5">
        <f>IF('H Data'!D22='H Data'!D23,0,1)</f>
        <v>0</v>
      </c>
      <c r="K126" s="5">
        <f>IF('H Data'!E22='H Data'!E23,0,1)</f>
        <v>0</v>
      </c>
      <c r="L126" s="5">
        <f>IF('H Data'!F22='H Data'!F23,0,1)</f>
        <v>0</v>
      </c>
      <c r="M126" s="5">
        <f>IF('H Data'!G22='H Data'!G23,0,1)</f>
        <v>0</v>
      </c>
      <c r="N126" s="5">
        <f>IF('H Data'!H22='H Data'!H23,0,1)</f>
        <v>0</v>
      </c>
      <c r="O126" s="5">
        <f>IF('H Data'!I22='H Data'!I23,0,1)</f>
        <v>0</v>
      </c>
      <c r="P126" s="5">
        <f>IF('H Data'!J22='H Data'!J23,0,1)</f>
        <v>0</v>
      </c>
    </row>
    <row r="127" spans="2:16" ht="11.25">
      <c r="B127" s="5">
        <v>21</v>
      </c>
      <c r="G127" s="5">
        <f>IF('H Data'!A23='H Data'!A24,0,1)</f>
        <v>0</v>
      </c>
      <c r="H127" s="5">
        <f>IF('H Data'!B23='H Data'!B24,0,1)</f>
        <v>0</v>
      </c>
      <c r="I127" s="5">
        <f>IF('H Data'!C23='H Data'!C24,0,1)</f>
        <v>0</v>
      </c>
      <c r="J127" s="5">
        <f>IF('H Data'!D23='H Data'!D24,0,1)</f>
        <v>0</v>
      </c>
      <c r="K127" s="5">
        <f>IF('H Data'!E23='H Data'!E24,0,1)</f>
        <v>0</v>
      </c>
      <c r="L127" s="5">
        <f>IF('H Data'!F23='H Data'!F24,0,1)</f>
        <v>0</v>
      </c>
      <c r="M127" s="5">
        <f>IF('H Data'!G23='H Data'!G24,0,1)</f>
        <v>0</v>
      </c>
      <c r="N127" s="5">
        <f>IF('H Data'!H23='H Data'!H24,0,1)</f>
        <v>0</v>
      </c>
      <c r="O127" s="5">
        <f>IF('H Data'!I23='H Data'!I24,0,1)</f>
        <v>0</v>
      </c>
      <c r="P127" s="5">
        <f>IF('H Data'!J23='H Data'!J24,0,1)</f>
        <v>0</v>
      </c>
    </row>
    <row r="128" spans="2:16" ht="11.25">
      <c r="B128" s="5">
        <v>22</v>
      </c>
      <c r="G128" s="5">
        <f>IF('H Data'!A24='H Data'!A25,0,1)</f>
        <v>0</v>
      </c>
      <c r="H128" s="5">
        <f>IF('H Data'!B24='H Data'!B25,0,1)</f>
        <v>0</v>
      </c>
      <c r="I128" s="5">
        <f>IF('H Data'!C24='H Data'!C25,0,1)</f>
        <v>0</v>
      </c>
      <c r="J128" s="5">
        <f>IF('H Data'!D24='H Data'!D25,0,1)</f>
        <v>0</v>
      </c>
      <c r="K128" s="5">
        <f>IF('H Data'!E24='H Data'!E25,0,1)</f>
        <v>0</v>
      </c>
      <c r="L128" s="5">
        <f>IF('H Data'!F24='H Data'!F25,0,1)</f>
        <v>0</v>
      </c>
      <c r="M128" s="5">
        <f>IF('H Data'!G24='H Data'!G25,0,1)</f>
        <v>0</v>
      </c>
      <c r="N128" s="5">
        <f>IF('H Data'!H24='H Data'!H25,0,1)</f>
        <v>0</v>
      </c>
      <c r="O128" s="5">
        <f>IF('H Data'!I24='H Data'!I25,0,1)</f>
        <v>0</v>
      </c>
      <c r="P128" s="5">
        <f>IF('H Data'!J24='H Data'!J25,0,1)</f>
        <v>0</v>
      </c>
    </row>
    <row r="129" spans="2:16" ht="11.25">
      <c r="B129" s="5">
        <v>23</v>
      </c>
      <c r="G129" s="5">
        <f>IF('H Data'!A25='H Data'!A26,0,1)</f>
        <v>0</v>
      </c>
      <c r="H129" s="5">
        <f>IF('H Data'!B25='H Data'!B26,0,1)</f>
        <v>0</v>
      </c>
      <c r="I129" s="5">
        <f>IF('H Data'!C25='H Data'!C26,0,1)</f>
        <v>0</v>
      </c>
      <c r="J129" s="5">
        <f>IF('H Data'!D25='H Data'!D26,0,1)</f>
        <v>0</v>
      </c>
      <c r="K129" s="5">
        <f>IF('H Data'!E25='H Data'!E26,0,1)</f>
        <v>0</v>
      </c>
      <c r="L129" s="5">
        <f>IF('H Data'!F25='H Data'!F26,0,1)</f>
        <v>0</v>
      </c>
      <c r="M129" s="5">
        <f>IF('H Data'!G25='H Data'!G26,0,1)</f>
        <v>0</v>
      </c>
      <c r="N129" s="5">
        <f>IF('H Data'!H25='H Data'!H26,0,1)</f>
        <v>0</v>
      </c>
      <c r="O129" s="5">
        <f>IF('H Data'!I25='H Data'!I26,0,1)</f>
        <v>0</v>
      </c>
      <c r="P129" s="5">
        <f>IF('H Data'!J25='H Data'!J26,0,1)</f>
        <v>0</v>
      </c>
    </row>
    <row r="130" spans="2:16" ht="11.25">
      <c r="B130" s="5">
        <v>24</v>
      </c>
      <c r="G130" s="5">
        <f>IF('H Data'!A26='H Data'!A27,0,1)</f>
        <v>0</v>
      </c>
      <c r="H130" s="5">
        <f>IF('H Data'!B26='H Data'!B27,0,1)</f>
        <v>0</v>
      </c>
      <c r="I130" s="5">
        <f>IF('H Data'!C26='H Data'!C27,0,1)</f>
        <v>0</v>
      </c>
      <c r="J130" s="5">
        <f>IF('H Data'!D26='H Data'!D27,0,1)</f>
        <v>0</v>
      </c>
      <c r="K130" s="5">
        <f>IF('H Data'!E26='H Data'!E27,0,1)</f>
        <v>0</v>
      </c>
      <c r="L130" s="5">
        <f>IF('H Data'!F26='H Data'!F27,0,1)</f>
        <v>0</v>
      </c>
      <c r="M130" s="5">
        <f>IF('H Data'!G26='H Data'!G27,0,1)</f>
        <v>0</v>
      </c>
      <c r="N130" s="5">
        <f>IF('H Data'!H26='H Data'!H27,0,1)</f>
        <v>0</v>
      </c>
      <c r="O130" s="5">
        <f>IF('H Data'!I26='H Data'!I27,0,1)</f>
        <v>0</v>
      </c>
      <c r="P130" s="5">
        <f>IF('H Data'!J26='H Data'!J27,0,1)</f>
        <v>0</v>
      </c>
    </row>
    <row r="131" spans="2:16" ht="11.25">
      <c r="B131" s="5">
        <v>25</v>
      </c>
      <c r="G131" s="5">
        <f>IF('H Data'!A27='H Data'!A28,0,1)</f>
        <v>0</v>
      </c>
      <c r="H131" s="5">
        <f>IF('H Data'!B27='H Data'!B28,0,1)</f>
        <v>0</v>
      </c>
      <c r="I131" s="5">
        <f>IF('H Data'!C27='H Data'!C28,0,1)</f>
        <v>0</v>
      </c>
      <c r="J131" s="5">
        <f>IF('H Data'!D27='H Data'!D28,0,1)</f>
        <v>0</v>
      </c>
      <c r="K131" s="5">
        <f>IF('H Data'!E27='H Data'!E28,0,1)</f>
        <v>0</v>
      </c>
      <c r="L131" s="5">
        <f>IF('H Data'!F27='H Data'!F28,0,1)</f>
        <v>0</v>
      </c>
      <c r="M131" s="5">
        <f>IF('H Data'!G27='H Data'!G28,0,1)</f>
        <v>0</v>
      </c>
      <c r="N131" s="5">
        <f>IF('H Data'!H27='H Data'!H28,0,1)</f>
        <v>0</v>
      </c>
      <c r="O131" s="5">
        <f>IF('H Data'!I27='H Data'!I28,0,1)</f>
        <v>0</v>
      </c>
      <c r="P131" s="5">
        <f>IF('H Data'!J27='H Data'!J28,0,1)</f>
        <v>0</v>
      </c>
    </row>
    <row r="132" spans="2:16" ht="11.25">
      <c r="B132" s="5">
        <v>26</v>
      </c>
      <c r="G132" s="5">
        <f>IF('H Data'!A28='H Data'!A29,0,1)</f>
        <v>0</v>
      </c>
      <c r="H132" s="5">
        <f>IF('H Data'!B28='H Data'!B29,0,1)</f>
        <v>0</v>
      </c>
      <c r="I132" s="5">
        <f>IF('H Data'!C28='H Data'!C29,0,1)</f>
        <v>0</v>
      </c>
      <c r="J132" s="5">
        <f>IF('H Data'!D28='H Data'!D29,0,1)</f>
        <v>0</v>
      </c>
      <c r="K132" s="5">
        <f>IF('H Data'!E28='H Data'!E29,0,1)</f>
        <v>0</v>
      </c>
      <c r="L132" s="5">
        <f>IF('H Data'!F28='H Data'!F29,0,1)</f>
        <v>0</v>
      </c>
      <c r="M132" s="5">
        <f>IF('H Data'!G28='H Data'!G29,0,1)</f>
        <v>0</v>
      </c>
      <c r="N132" s="5">
        <f>IF('H Data'!H28='H Data'!H29,0,1)</f>
        <v>0</v>
      </c>
      <c r="O132" s="5">
        <f>IF('H Data'!I28='H Data'!I29,0,1)</f>
        <v>0</v>
      </c>
      <c r="P132" s="5">
        <f>IF('H Data'!J28='H Data'!J29,0,1)</f>
        <v>0</v>
      </c>
    </row>
    <row r="133" spans="2:16" ht="11.25">
      <c r="B133" s="5">
        <v>27</v>
      </c>
      <c r="G133" s="5">
        <f>IF('H Data'!A29='H Data'!A30,0,1)</f>
        <v>0</v>
      </c>
      <c r="H133" s="5">
        <f>IF('H Data'!B29='H Data'!B30,0,1)</f>
        <v>0</v>
      </c>
      <c r="I133" s="5">
        <f>IF('H Data'!C29='H Data'!C30,0,1)</f>
        <v>0</v>
      </c>
      <c r="J133" s="5">
        <f>IF('H Data'!D29='H Data'!D30,0,1)</f>
        <v>0</v>
      </c>
      <c r="K133" s="5">
        <f>IF('H Data'!E29='H Data'!E30,0,1)</f>
        <v>0</v>
      </c>
      <c r="L133" s="5">
        <f>IF('H Data'!F29='H Data'!F30,0,1)</f>
        <v>0</v>
      </c>
      <c r="M133" s="5">
        <f>IF('H Data'!G29='H Data'!G30,0,1)</f>
        <v>0</v>
      </c>
      <c r="N133" s="5">
        <f>IF('H Data'!H29='H Data'!H30,0,1)</f>
        <v>0</v>
      </c>
      <c r="O133" s="5">
        <f>IF('H Data'!I29='H Data'!I30,0,1)</f>
        <v>0</v>
      </c>
      <c r="P133" s="5">
        <f>IF('H Data'!J29='H Data'!J30,0,1)</f>
        <v>0</v>
      </c>
    </row>
    <row r="134" spans="2:16" ht="11.25">
      <c r="B134" s="5">
        <v>28</v>
      </c>
      <c r="G134" s="5">
        <f>IF('H Data'!A30='H Data'!A31,0,1)</f>
        <v>0</v>
      </c>
      <c r="H134" s="5">
        <f>IF('H Data'!B30='H Data'!B31,0,1)</f>
        <v>0</v>
      </c>
      <c r="I134" s="5">
        <f>IF('H Data'!C30='H Data'!C31,0,1)</f>
        <v>0</v>
      </c>
      <c r="J134" s="5">
        <f>IF('H Data'!D30='H Data'!D31,0,1)</f>
        <v>0</v>
      </c>
      <c r="K134" s="5">
        <f>IF('H Data'!E30='H Data'!E31,0,1)</f>
        <v>0</v>
      </c>
      <c r="L134" s="5">
        <f>IF('H Data'!F30='H Data'!F31,0,1)</f>
        <v>0</v>
      </c>
      <c r="M134" s="5">
        <f>IF('H Data'!G30='H Data'!G31,0,1)</f>
        <v>0</v>
      </c>
      <c r="N134" s="5">
        <f>IF('H Data'!H30='H Data'!H31,0,1)</f>
        <v>0</v>
      </c>
      <c r="O134" s="5">
        <f>IF('H Data'!I30='H Data'!I31,0,1)</f>
        <v>0</v>
      </c>
      <c r="P134" s="5">
        <f>IF('H Data'!J30='H Data'!J31,0,1)</f>
        <v>0</v>
      </c>
    </row>
    <row r="135" spans="2:16" ht="11.25">
      <c r="B135" s="5">
        <v>29</v>
      </c>
      <c r="G135" s="5">
        <f>IF('H Data'!A31='H Data'!A32,0,1)</f>
        <v>0</v>
      </c>
      <c r="H135" s="5">
        <f>IF('H Data'!B31='H Data'!B32,0,1)</f>
        <v>0</v>
      </c>
      <c r="I135" s="5">
        <f>IF('H Data'!C31='H Data'!C32,0,1)</f>
        <v>0</v>
      </c>
      <c r="J135" s="5">
        <f>IF('H Data'!D31='H Data'!D32,0,1)</f>
        <v>0</v>
      </c>
      <c r="K135" s="5">
        <f>IF('H Data'!E31='H Data'!E32,0,1)</f>
        <v>0</v>
      </c>
      <c r="L135" s="5">
        <f>IF('H Data'!F31='H Data'!F32,0,1)</f>
        <v>0</v>
      </c>
      <c r="M135" s="5">
        <f>IF('H Data'!G31='H Data'!G32,0,1)</f>
        <v>0</v>
      </c>
      <c r="N135" s="5">
        <f>IF('H Data'!H31='H Data'!H32,0,1)</f>
        <v>0</v>
      </c>
      <c r="O135" s="5">
        <f>IF('H Data'!I31='H Data'!I32,0,1)</f>
        <v>0</v>
      </c>
      <c r="P135" s="5">
        <f>IF('H Data'!J31='H Data'!J32,0,1)</f>
        <v>0</v>
      </c>
    </row>
    <row r="136" spans="2:16" ht="11.25">
      <c r="B136" s="5">
        <v>30</v>
      </c>
      <c r="G136" s="5">
        <f>IF('H Data'!A32='H Data'!A33,0,1)</f>
        <v>0</v>
      </c>
      <c r="H136" s="5">
        <f>IF('H Data'!B32='H Data'!B33,0,1)</f>
        <v>0</v>
      </c>
      <c r="I136" s="5">
        <f>IF('H Data'!C32='H Data'!C33,0,1)</f>
        <v>0</v>
      </c>
      <c r="J136" s="5">
        <f>IF('H Data'!D32='H Data'!D33,0,1)</f>
        <v>0</v>
      </c>
      <c r="K136" s="5">
        <f>IF('H Data'!E32='H Data'!E33,0,1)</f>
        <v>0</v>
      </c>
      <c r="L136" s="5">
        <f>IF('H Data'!F32='H Data'!F33,0,1)</f>
        <v>0</v>
      </c>
      <c r="M136" s="5">
        <f>IF('H Data'!G32='H Data'!G33,0,1)</f>
        <v>0</v>
      </c>
      <c r="N136" s="5">
        <f>IF('H Data'!H32='H Data'!H33,0,1)</f>
        <v>0</v>
      </c>
      <c r="O136" s="5">
        <f>IF('H Data'!I32='H Data'!I33,0,1)</f>
        <v>0</v>
      </c>
      <c r="P136" s="5">
        <f>IF('H Data'!J32='H Data'!J33,0,1)</f>
        <v>0</v>
      </c>
    </row>
    <row r="137" spans="2:16" ht="11.25">
      <c r="B137" s="5">
        <v>31</v>
      </c>
      <c r="G137" s="5">
        <f>IF('H Data'!A33='H Data'!A34,0,1)</f>
        <v>0</v>
      </c>
      <c r="H137" s="5">
        <f>IF('H Data'!B33='H Data'!B34,0,1)</f>
        <v>0</v>
      </c>
      <c r="I137" s="5">
        <f>IF('H Data'!C33='H Data'!C34,0,1)</f>
        <v>0</v>
      </c>
      <c r="J137" s="5">
        <f>IF('H Data'!D33='H Data'!D34,0,1)</f>
        <v>0</v>
      </c>
      <c r="K137" s="5">
        <f>IF('H Data'!E33='H Data'!E34,0,1)</f>
        <v>0</v>
      </c>
      <c r="L137" s="5">
        <f>IF('H Data'!F33='H Data'!F34,0,1)</f>
        <v>0</v>
      </c>
      <c r="M137" s="5">
        <f>IF('H Data'!G33='H Data'!G34,0,1)</f>
        <v>0</v>
      </c>
      <c r="N137" s="5">
        <f>IF('H Data'!H33='H Data'!H34,0,1)</f>
        <v>0</v>
      </c>
      <c r="O137" s="5">
        <f>IF('H Data'!I33='H Data'!I34,0,1)</f>
        <v>0</v>
      </c>
      <c r="P137" s="5">
        <f>IF('H Data'!J33='H Data'!J34,0,1)</f>
        <v>0</v>
      </c>
    </row>
    <row r="138" spans="2:16" ht="11.25">
      <c r="B138" s="5">
        <v>32</v>
      </c>
      <c r="G138" s="5">
        <f>IF('H Data'!A34='H Data'!A35,0,1)</f>
        <v>0</v>
      </c>
      <c r="H138" s="5">
        <f>IF('H Data'!B34='H Data'!B35,0,1)</f>
        <v>0</v>
      </c>
      <c r="I138" s="5">
        <f>IF('H Data'!C34='H Data'!C35,0,1)</f>
        <v>0</v>
      </c>
      <c r="J138" s="5">
        <f>IF('H Data'!D34='H Data'!D35,0,1)</f>
        <v>0</v>
      </c>
      <c r="K138" s="5">
        <f>IF('H Data'!E34='H Data'!E35,0,1)</f>
        <v>0</v>
      </c>
      <c r="L138" s="5">
        <f>IF('H Data'!F34='H Data'!F35,0,1)</f>
        <v>0</v>
      </c>
      <c r="M138" s="5">
        <f>IF('H Data'!G34='H Data'!G35,0,1)</f>
        <v>0</v>
      </c>
      <c r="N138" s="5">
        <f>IF('H Data'!H34='H Data'!H35,0,1)</f>
        <v>0</v>
      </c>
      <c r="O138" s="5">
        <f>IF('H Data'!I34='H Data'!I35,0,1)</f>
        <v>0</v>
      </c>
      <c r="P138" s="5">
        <f>IF('H Data'!J34='H Data'!J35,0,1)</f>
        <v>0</v>
      </c>
    </row>
    <row r="139" spans="2:16" ht="11.25">
      <c r="B139" s="5">
        <v>33</v>
      </c>
      <c r="G139" s="5">
        <f>IF('H Data'!A35='H Data'!A36,0,1)</f>
        <v>0</v>
      </c>
      <c r="H139" s="5">
        <f>IF('H Data'!B35='H Data'!B36,0,1)</f>
        <v>0</v>
      </c>
      <c r="I139" s="5">
        <f>IF('H Data'!C35='H Data'!C36,0,1)</f>
        <v>0</v>
      </c>
      <c r="J139" s="5">
        <f>IF('H Data'!D35='H Data'!D36,0,1)</f>
        <v>0</v>
      </c>
      <c r="K139" s="5">
        <f>IF('H Data'!E35='H Data'!E36,0,1)</f>
        <v>0</v>
      </c>
      <c r="L139" s="5">
        <f>IF('H Data'!F35='H Data'!F36,0,1)</f>
        <v>0</v>
      </c>
      <c r="M139" s="5">
        <f>IF('H Data'!G35='H Data'!G36,0,1)</f>
        <v>0</v>
      </c>
      <c r="N139" s="5">
        <f>IF('H Data'!H35='H Data'!H36,0,1)</f>
        <v>0</v>
      </c>
      <c r="O139" s="5">
        <f>IF('H Data'!I35='H Data'!I36,0,1)</f>
        <v>0</v>
      </c>
      <c r="P139" s="5">
        <f>IF('H Data'!J35='H Data'!J36,0,1)</f>
        <v>0</v>
      </c>
    </row>
    <row r="140" spans="2:16" ht="11.25">
      <c r="B140" s="5">
        <v>34</v>
      </c>
      <c r="G140" s="5">
        <f>IF('H Data'!A36='H Data'!A37,0,1)</f>
        <v>0</v>
      </c>
      <c r="H140" s="5">
        <f>IF('H Data'!B36='H Data'!B37,0,1)</f>
        <v>0</v>
      </c>
      <c r="I140" s="5">
        <f>IF('H Data'!C36='H Data'!C37,0,1)</f>
        <v>0</v>
      </c>
      <c r="J140" s="5">
        <f>IF('H Data'!D36='H Data'!D37,0,1)</f>
        <v>0</v>
      </c>
      <c r="K140" s="5">
        <f>IF('H Data'!E36='H Data'!E37,0,1)</f>
        <v>0</v>
      </c>
      <c r="L140" s="5">
        <f>IF('H Data'!F36='H Data'!F37,0,1)</f>
        <v>0</v>
      </c>
      <c r="M140" s="5">
        <f>IF('H Data'!G36='H Data'!G37,0,1)</f>
        <v>0</v>
      </c>
      <c r="N140" s="5">
        <f>IF('H Data'!H36='H Data'!H37,0,1)</f>
        <v>0</v>
      </c>
      <c r="O140" s="5">
        <f>IF('H Data'!I36='H Data'!I37,0,1)</f>
        <v>0</v>
      </c>
      <c r="P140" s="5">
        <f>IF('H Data'!J36='H Data'!J37,0,1)</f>
        <v>0</v>
      </c>
    </row>
    <row r="141" spans="2:16" ht="11.25">
      <c r="B141" s="5">
        <v>35</v>
      </c>
      <c r="G141" s="5">
        <f>IF('H Data'!A37='H Data'!A38,0,1)</f>
        <v>0</v>
      </c>
      <c r="H141" s="5">
        <f>IF('H Data'!B37='H Data'!B38,0,1)</f>
        <v>0</v>
      </c>
      <c r="I141" s="5">
        <f>IF('H Data'!C37='H Data'!C38,0,1)</f>
        <v>0</v>
      </c>
      <c r="J141" s="5">
        <f>IF('H Data'!D37='H Data'!D38,0,1)</f>
        <v>0</v>
      </c>
      <c r="K141" s="5">
        <f>IF('H Data'!E37='H Data'!E38,0,1)</f>
        <v>0</v>
      </c>
      <c r="L141" s="5">
        <f>IF('H Data'!F37='H Data'!F38,0,1)</f>
        <v>0</v>
      </c>
      <c r="M141" s="5">
        <f>IF('H Data'!G37='H Data'!G38,0,1)</f>
        <v>0</v>
      </c>
      <c r="N141" s="5">
        <f>IF('H Data'!H37='H Data'!H38,0,1)</f>
        <v>0</v>
      </c>
      <c r="O141" s="5">
        <f>IF('H Data'!I37='H Data'!I38,0,1)</f>
        <v>0</v>
      </c>
      <c r="P141" s="5">
        <f>IF('H Data'!J37='H Data'!J38,0,1)</f>
        <v>0</v>
      </c>
    </row>
    <row r="142" spans="2:16" ht="11.25">
      <c r="B142" s="5">
        <v>36</v>
      </c>
      <c r="G142" s="5">
        <f>IF('H Data'!A38='H Data'!A39,0,1)</f>
        <v>0</v>
      </c>
      <c r="H142" s="5">
        <f>IF('H Data'!B38='H Data'!B39,0,1)</f>
        <v>0</v>
      </c>
      <c r="I142" s="5">
        <f>IF('H Data'!C38='H Data'!C39,0,1)</f>
        <v>0</v>
      </c>
      <c r="J142" s="5">
        <f>IF('H Data'!D38='H Data'!D39,0,1)</f>
        <v>0</v>
      </c>
      <c r="K142" s="5">
        <f>IF('H Data'!E38='H Data'!E39,0,1)</f>
        <v>0</v>
      </c>
      <c r="L142" s="5">
        <f>IF('H Data'!F38='H Data'!F39,0,1)</f>
        <v>0</v>
      </c>
      <c r="M142" s="5">
        <f>IF('H Data'!G38='H Data'!G39,0,1)</f>
        <v>0</v>
      </c>
      <c r="N142" s="5">
        <f>IF('H Data'!H38='H Data'!H39,0,1)</f>
        <v>0</v>
      </c>
      <c r="O142" s="5">
        <f>IF('H Data'!I38='H Data'!I39,0,1)</f>
        <v>0</v>
      </c>
      <c r="P142" s="5">
        <f>IF('H Data'!J38='H Data'!J39,0,1)</f>
        <v>0</v>
      </c>
    </row>
    <row r="143" spans="2:16" ht="11.25">
      <c r="B143" s="5">
        <v>37</v>
      </c>
      <c r="G143" s="5">
        <f>IF('H Data'!A39='H Data'!A40,0,1)</f>
        <v>0</v>
      </c>
      <c r="H143" s="5">
        <f>IF('H Data'!B39='H Data'!B40,0,1)</f>
        <v>0</v>
      </c>
      <c r="I143" s="5">
        <f>IF('H Data'!C39='H Data'!C40,0,1)</f>
        <v>0</v>
      </c>
      <c r="J143" s="5">
        <f>IF('H Data'!D39='H Data'!D40,0,1)</f>
        <v>0</v>
      </c>
      <c r="K143" s="5">
        <f>IF('H Data'!E39='H Data'!E40,0,1)</f>
        <v>0</v>
      </c>
      <c r="L143" s="5">
        <f>IF('H Data'!F39='H Data'!F40,0,1)</f>
        <v>0</v>
      </c>
      <c r="M143" s="5">
        <f>IF('H Data'!G39='H Data'!G40,0,1)</f>
        <v>0</v>
      </c>
      <c r="N143" s="5">
        <f>IF('H Data'!H39='H Data'!H40,0,1)</f>
        <v>0</v>
      </c>
      <c r="O143" s="5">
        <f>IF('H Data'!I39='H Data'!I40,0,1)</f>
        <v>0</v>
      </c>
      <c r="P143" s="5">
        <f>IF('H Data'!J39='H Data'!J40,0,1)</f>
        <v>0</v>
      </c>
    </row>
    <row r="144" spans="2:16" ht="11.25">
      <c r="B144" s="5">
        <v>38</v>
      </c>
      <c r="G144" s="5">
        <f>IF('H Data'!A40='H Data'!A41,0,1)</f>
        <v>0</v>
      </c>
      <c r="H144" s="5">
        <f>IF('H Data'!B40='H Data'!B41,0,1)</f>
        <v>0</v>
      </c>
      <c r="I144" s="5">
        <f>IF('H Data'!C40='H Data'!C41,0,1)</f>
        <v>0</v>
      </c>
      <c r="J144" s="5">
        <f>IF('H Data'!D40='H Data'!D41,0,1)</f>
        <v>0</v>
      </c>
      <c r="K144" s="5">
        <f>IF('H Data'!E40='H Data'!E41,0,1)</f>
        <v>0</v>
      </c>
      <c r="L144" s="5">
        <f>IF('H Data'!F40='H Data'!F41,0,1)</f>
        <v>0</v>
      </c>
      <c r="M144" s="5">
        <f>IF('H Data'!G40='H Data'!G41,0,1)</f>
        <v>0</v>
      </c>
      <c r="N144" s="5">
        <f>IF('H Data'!H40='H Data'!H41,0,1)</f>
        <v>0</v>
      </c>
      <c r="O144" s="5">
        <f>IF('H Data'!I40='H Data'!I41,0,1)</f>
        <v>0</v>
      </c>
      <c r="P144" s="5">
        <f>IF('H Data'!J40='H Data'!J41,0,1)</f>
        <v>0</v>
      </c>
    </row>
    <row r="145" spans="2:16" ht="11.25">
      <c r="B145" s="5">
        <v>39</v>
      </c>
      <c r="G145" s="5">
        <f>IF('H Data'!A41='H Data'!A42,0,1)</f>
        <v>0</v>
      </c>
      <c r="H145" s="5">
        <f>IF('H Data'!B41='H Data'!B42,0,1)</f>
        <v>0</v>
      </c>
      <c r="I145" s="5">
        <f>IF('H Data'!C41='H Data'!C42,0,1)</f>
        <v>0</v>
      </c>
      <c r="J145" s="5">
        <f>IF('H Data'!D41='H Data'!D42,0,1)</f>
        <v>0</v>
      </c>
      <c r="K145" s="5">
        <f>IF('H Data'!E41='H Data'!E42,0,1)</f>
        <v>0</v>
      </c>
      <c r="L145" s="5">
        <f>IF('H Data'!F41='H Data'!F42,0,1)</f>
        <v>0</v>
      </c>
      <c r="M145" s="5">
        <f>IF('H Data'!G41='H Data'!G42,0,1)</f>
        <v>0</v>
      </c>
      <c r="N145" s="5">
        <f>IF('H Data'!H41='H Data'!H42,0,1)</f>
        <v>0</v>
      </c>
      <c r="O145" s="5">
        <f>IF('H Data'!I41='H Data'!I42,0,1)</f>
        <v>0</v>
      </c>
      <c r="P145" s="5">
        <f>IF('H Data'!J41='H Data'!J42,0,1)</f>
        <v>0</v>
      </c>
    </row>
    <row r="146" spans="2:16" ht="11.25">
      <c r="B146" s="5">
        <v>40</v>
      </c>
      <c r="G146" s="5">
        <f>IF('H Data'!A42='H Data'!A43,0,1)</f>
        <v>0</v>
      </c>
      <c r="H146" s="5">
        <f>IF('H Data'!B42='H Data'!B43,0,1)</f>
        <v>0</v>
      </c>
      <c r="I146" s="5">
        <f>IF('H Data'!C42='H Data'!C43,0,1)</f>
        <v>0</v>
      </c>
      <c r="J146" s="5">
        <f>IF('H Data'!D42='H Data'!D43,0,1)</f>
        <v>0</v>
      </c>
      <c r="K146" s="5">
        <f>IF('H Data'!E42='H Data'!E43,0,1)</f>
        <v>0</v>
      </c>
      <c r="L146" s="5">
        <f>IF('H Data'!F42='H Data'!F43,0,1)</f>
        <v>0</v>
      </c>
      <c r="M146" s="5">
        <f>IF('H Data'!G42='H Data'!G43,0,1)</f>
        <v>0</v>
      </c>
      <c r="N146" s="5">
        <f>IF('H Data'!H42='H Data'!H43,0,1)</f>
        <v>0</v>
      </c>
      <c r="O146" s="5">
        <f>IF('H Data'!I42='H Data'!I43,0,1)</f>
        <v>0</v>
      </c>
      <c r="P146" s="5">
        <f>IF('H Data'!J42='H Data'!J43,0,1)</f>
        <v>0</v>
      </c>
    </row>
    <row r="147" spans="2:16" ht="11.25">
      <c r="B147" s="5">
        <v>41</v>
      </c>
      <c r="G147" s="5">
        <f>IF('H Data'!A43='H Data'!A44,0,1)</f>
        <v>0</v>
      </c>
      <c r="H147" s="5">
        <f>IF('H Data'!B43='H Data'!B44,0,1)</f>
        <v>0</v>
      </c>
      <c r="I147" s="5">
        <f>IF('H Data'!C43='H Data'!C44,0,1)</f>
        <v>0</v>
      </c>
      <c r="J147" s="5">
        <f>IF('H Data'!D43='H Data'!D44,0,1)</f>
        <v>0</v>
      </c>
      <c r="K147" s="5">
        <f>IF('H Data'!E43='H Data'!E44,0,1)</f>
        <v>0</v>
      </c>
      <c r="L147" s="5">
        <f>IF('H Data'!F43='H Data'!F44,0,1)</f>
        <v>0</v>
      </c>
      <c r="M147" s="5">
        <f>IF('H Data'!G43='H Data'!G44,0,1)</f>
        <v>0</v>
      </c>
      <c r="N147" s="5">
        <f>IF('H Data'!H43='H Data'!H44,0,1)</f>
        <v>0</v>
      </c>
      <c r="O147" s="5">
        <f>IF('H Data'!I43='H Data'!I44,0,1)</f>
        <v>0</v>
      </c>
      <c r="P147" s="5">
        <f>IF('H Data'!J43='H Data'!J44,0,1)</f>
        <v>0</v>
      </c>
    </row>
    <row r="148" spans="2:16" ht="11.25">
      <c r="B148" s="5">
        <v>42</v>
      </c>
      <c r="G148" s="5">
        <f>IF('H Data'!A44='H Data'!A45,0,1)</f>
        <v>0</v>
      </c>
      <c r="H148" s="5">
        <f>IF('H Data'!B44='H Data'!B45,0,1)</f>
        <v>0</v>
      </c>
      <c r="I148" s="5">
        <f>IF('H Data'!C44='H Data'!C45,0,1)</f>
        <v>0</v>
      </c>
      <c r="J148" s="5">
        <f>IF('H Data'!D44='H Data'!D45,0,1)</f>
        <v>0</v>
      </c>
      <c r="K148" s="5">
        <f>IF('H Data'!E44='H Data'!E45,0,1)</f>
        <v>0</v>
      </c>
      <c r="L148" s="5">
        <f>IF('H Data'!F44='H Data'!F45,0,1)</f>
        <v>0</v>
      </c>
      <c r="M148" s="5">
        <f>IF('H Data'!G44='H Data'!G45,0,1)</f>
        <v>0</v>
      </c>
      <c r="N148" s="5">
        <f>IF('H Data'!H44='H Data'!H45,0,1)</f>
        <v>0</v>
      </c>
      <c r="O148" s="5">
        <f>IF('H Data'!I44='H Data'!I45,0,1)</f>
        <v>0</v>
      </c>
      <c r="P148" s="5">
        <f>IF('H Data'!J44='H Data'!J45,0,1)</f>
        <v>0</v>
      </c>
    </row>
    <row r="149" spans="2:16" ht="11.25">
      <c r="B149" s="5">
        <v>43</v>
      </c>
      <c r="G149" s="5">
        <f>IF('H Data'!A45='H Data'!A46,0,1)</f>
        <v>0</v>
      </c>
      <c r="H149" s="5">
        <f>IF('H Data'!B45='H Data'!B46,0,1)</f>
        <v>0</v>
      </c>
      <c r="I149" s="5">
        <f>IF('H Data'!C45='H Data'!C46,0,1)</f>
        <v>0</v>
      </c>
      <c r="J149" s="5">
        <f>IF('H Data'!D45='H Data'!D46,0,1)</f>
        <v>0</v>
      </c>
      <c r="K149" s="5">
        <f>IF('H Data'!E45='H Data'!E46,0,1)</f>
        <v>0</v>
      </c>
      <c r="L149" s="5">
        <f>IF('H Data'!F45='H Data'!F46,0,1)</f>
        <v>0</v>
      </c>
      <c r="M149" s="5">
        <f>IF('H Data'!G45='H Data'!G46,0,1)</f>
        <v>0</v>
      </c>
      <c r="N149" s="5">
        <f>IF('H Data'!H45='H Data'!H46,0,1)</f>
        <v>0</v>
      </c>
      <c r="O149" s="5">
        <f>IF('H Data'!I45='H Data'!I46,0,1)</f>
        <v>0</v>
      </c>
      <c r="P149" s="5">
        <f>IF('H Data'!J45='H Data'!J46,0,1)</f>
        <v>0</v>
      </c>
    </row>
    <row r="150" spans="2:16" ht="11.25">
      <c r="B150" s="5">
        <v>44</v>
      </c>
      <c r="G150" s="5">
        <f>IF('H Data'!A46='H Data'!A47,0,1)</f>
        <v>0</v>
      </c>
      <c r="H150" s="5">
        <f>IF('H Data'!B46='H Data'!B47,0,1)</f>
        <v>0</v>
      </c>
      <c r="I150" s="5">
        <f>IF('H Data'!C46='H Data'!C47,0,1)</f>
        <v>0</v>
      </c>
      <c r="J150" s="5">
        <f>IF('H Data'!D46='H Data'!D47,0,1)</f>
        <v>0</v>
      </c>
      <c r="K150" s="5">
        <f>IF('H Data'!E46='H Data'!E47,0,1)</f>
        <v>0</v>
      </c>
      <c r="L150" s="5">
        <f>IF('H Data'!F46='H Data'!F47,0,1)</f>
        <v>0</v>
      </c>
      <c r="M150" s="5">
        <f>IF('H Data'!G46='H Data'!G47,0,1)</f>
        <v>0</v>
      </c>
      <c r="N150" s="5">
        <f>IF('H Data'!H46='H Data'!H47,0,1)</f>
        <v>0</v>
      </c>
      <c r="O150" s="5">
        <f>IF('H Data'!I46='H Data'!I47,0,1)</f>
        <v>0</v>
      </c>
      <c r="P150" s="5">
        <f>IF('H Data'!J46='H Data'!J47,0,1)</f>
        <v>0</v>
      </c>
    </row>
    <row r="151" spans="2:16" ht="11.25">
      <c r="B151" s="5">
        <v>45</v>
      </c>
      <c r="G151" s="5">
        <f>IF('H Data'!A47='H Data'!A48,0,1)</f>
        <v>0</v>
      </c>
      <c r="H151" s="5">
        <f>IF('H Data'!B47='H Data'!B48,0,1)</f>
        <v>0</v>
      </c>
      <c r="I151" s="5">
        <f>IF('H Data'!C47='H Data'!C48,0,1)</f>
        <v>0</v>
      </c>
      <c r="J151" s="5">
        <f>IF('H Data'!D47='H Data'!D48,0,1)</f>
        <v>0</v>
      </c>
      <c r="K151" s="5">
        <f>IF('H Data'!E47='H Data'!E48,0,1)</f>
        <v>0</v>
      </c>
      <c r="L151" s="5">
        <f>IF('H Data'!F47='H Data'!F48,0,1)</f>
        <v>0</v>
      </c>
      <c r="M151" s="5">
        <f>IF('H Data'!G47='H Data'!G48,0,1)</f>
        <v>0</v>
      </c>
      <c r="N151" s="5">
        <f>IF('H Data'!H47='H Data'!H48,0,1)</f>
        <v>0</v>
      </c>
      <c r="O151" s="5">
        <f>IF('H Data'!I47='H Data'!I48,0,1)</f>
        <v>0</v>
      </c>
      <c r="P151" s="5">
        <f>IF('H Data'!J47='H Data'!J48,0,1)</f>
        <v>0</v>
      </c>
    </row>
    <row r="152" spans="2:16" ht="11.25">
      <c r="B152" s="5">
        <v>46</v>
      </c>
      <c r="G152" s="5">
        <f>IF('H Data'!A48='H Data'!A49,0,1)</f>
        <v>0</v>
      </c>
      <c r="H152" s="5">
        <f>IF('H Data'!B48='H Data'!B49,0,1)</f>
        <v>0</v>
      </c>
      <c r="I152" s="5">
        <f>IF('H Data'!C48='H Data'!C49,0,1)</f>
        <v>0</v>
      </c>
      <c r="J152" s="5">
        <f>IF('H Data'!D48='H Data'!D49,0,1)</f>
        <v>0</v>
      </c>
      <c r="K152" s="5">
        <f>IF('H Data'!E48='H Data'!E49,0,1)</f>
        <v>0</v>
      </c>
      <c r="L152" s="5">
        <f>IF('H Data'!F48='H Data'!F49,0,1)</f>
        <v>0</v>
      </c>
      <c r="M152" s="5">
        <f>IF('H Data'!G48='H Data'!G49,0,1)</f>
        <v>0</v>
      </c>
      <c r="N152" s="5">
        <f>IF('H Data'!H48='H Data'!H49,0,1)</f>
        <v>0</v>
      </c>
      <c r="O152" s="5">
        <f>IF('H Data'!I48='H Data'!I49,0,1)</f>
        <v>0</v>
      </c>
      <c r="P152" s="5">
        <f>IF('H Data'!J48='H Data'!J49,0,1)</f>
        <v>0</v>
      </c>
    </row>
    <row r="153" spans="2:16" ht="11.25">
      <c r="B153" s="5">
        <v>47</v>
      </c>
      <c r="G153" s="5">
        <f>IF('H Data'!A49='H Data'!A50,0,1)</f>
        <v>0</v>
      </c>
      <c r="H153" s="5">
        <f>IF('H Data'!B49='H Data'!B50,0,1)</f>
        <v>0</v>
      </c>
      <c r="I153" s="5">
        <f>IF('H Data'!C49='H Data'!C50,0,1)</f>
        <v>0</v>
      </c>
      <c r="J153" s="5">
        <f>IF('H Data'!D49='H Data'!D50,0,1)</f>
        <v>0</v>
      </c>
      <c r="K153" s="5">
        <f>IF('H Data'!E49='H Data'!E50,0,1)</f>
        <v>0</v>
      </c>
      <c r="L153" s="5">
        <f>IF('H Data'!F49='H Data'!F50,0,1)</f>
        <v>0</v>
      </c>
      <c r="M153" s="5">
        <f>IF('H Data'!G49='H Data'!G50,0,1)</f>
        <v>0</v>
      </c>
      <c r="N153" s="5">
        <f>IF('H Data'!H49='H Data'!H50,0,1)</f>
        <v>0</v>
      </c>
      <c r="O153" s="5">
        <f>IF('H Data'!I49='H Data'!I50,0,1)</f>
        <v>0</v>
      </c>
      <c r="P153" s="5">
        <f>IF('H Data'!J49='H Data'!J50,0,1)</f>
        <v>0</v>
      </c>
    </row>
    <row r="154" spans="2:16" ht="11.25">
      <c r="B154" s="5">
        <v>48</v>
      </c>
      <c r="G154" s="5">
        <f>IF('H Data'!A50='H Data'!A51,0,1)</f>
        <v>0</v>
      </c>
      <c r="H154" s="5">
        <f>IF('H Data'!B50='H Data'!B51,0,1)</f>
        <v>0</v>
      </c>
      <c r="I154" s="5">
        <f>IF('H Data'!C50='H Data'!C51,0,1)</f>
        <v>0</v>
      </c>
      <c r="J154" s="5">
        <f>IF('H Data'!D50='H Data'!D51,0,1)</f>
        <v>0</v>
      </c>
      <c r="K154" s="5">
        <f>IF('H Data'!E50='H Data'!E51,0,1)</f>
        <v>0</v>
      </c>
      <c r="L154" s="5">
        <f>IF('H Data'!F50='H Data'!F51,0,1)</f>
        <v>0</v>
      </c>
      <c r="M154" s="5">
        <f>IF('H Data'!G50='H Data'!G51,0,1)</f>
        <v>0</v>
      </c>
      <c r="N154" s="5">
        <f>IF('H Data'!H50='H Data'!H51,0,1)</f>
        <v>0</v>
      </c>
      <c r="O154" s="5">
        <f>IF('H Data'!I50='H Data'!I51,0,1)</f>
        <v>0</v>
      </c>
      <c r="P154" s="5">
        <f>IF('H Data'!J50='H Data'!J51,0,1)</f>
        <v>0</v>
      </c>
    </row>
    <row r="155" spans="2:16" ht="11.25">
      <c r="B155" s="5">
        <v>49</v>
      </c>
      <c r="G155" s="5">
        <f>IF('H Data'!A51='H Data'!A52,0,1)</f>
        <v>0</v>
      </c>
      <c r="H155" s="5">
        <f>IF('H Data'!B51='H Data'!B52,0,1)</f>
        <v>0</v>
      </c>
      <c r="I155" s="5">
        <f>IF('H Data'!C51='H Data'!C52,0,1)</f>
        <v>0</v>
      </c>
      <c r="J155" s="5">
        <f>IF('H Data'!D51='H Data'!D52,0,1)</f>
        <v>0</v>
      </c>
      <c r="K155" s="5">
        <f>IF('H Data'!E51='H Data'!E52,0,1)</f>
        <v>0</v>
      </c>
      <c r="L155" s="5">
        <f>IF('H Data'!F51='H Data'!F52,0,1)</f>
        <v>0</v>
      </c>
      <c r="M155" s="5">
        <f>IF('H Data'!G51='H Data'!G52,0,1)</f>
        <v>0</v>
      </c>
      <c r="N155" s="5">
        <f>IF('H Data'!H51='H Data'!H52,0,1)</f>
        <v>0</v>
      </c>
      <c r="O155" s="5">
        <f>IF('H Data'!I51='H Data'!I52,0,1)</f>
        <v>0</v>
      </c>
      <c r="P155" s="5">
        <f>IF('H Data'!J51='H Data'!J52,0,1)</f>
        <v>0</v>
      </c>
    </row>
    <row r="156" spans="2:16" ht="11.25">
      <c r="B156" s="5">
        <v>50</v>
      </c>
      <c r="G156" s="5">
        <f>IF('H Data'!A52='H Data'!A53,0,1)</f>
        <v>0</v>
      </c>
      <c r="H156" s="5">
        <f>IF('H Data'!B52='H Data'!B53,0,1)</f>
        <v>0</v>
      </c>
      <c r="I156" s="5">
        <f>IF('H Data'!C52='H Data'!C53,0,1)</f>
        <v>0</v>
      </c>
      <c r="J156" s="5">
        <f>IF('H Data'!D52='H Data'!D53,0,1)</f>
        <v>0</v>
      </c>
      <c r="K156" s="5">
        <f>IF('H Data'!E52='H Data'!E53,0,1)</f>
        <v>0</v>
      </c>
      <c r="L156" s="5">
        <f>IF('H Data'!F52='H Data'!F53,0,1)</f>
        <v>0</v>
      </c>
      <c r="M156" s="5">
        <f>IF('H Data'!G52='H Data'!G53,0,1)</f>
        <v>0</v>
      </c>
      <c r="N156" s="5">
        <f>IF('H Data'!H52='H Data'!H53,0,1)</f>
        <v>0</v>
      </c>
      <c r="O156" s="5">
        <f>IF('H Data'!I52='H Data'!I53,0,1)</f>
        <v>0</v>
      </c>
      <c r="P156" s="5">
        <f>IF('H Data'!J52='H Data'!J53,0,1)</f>
        <v>0</v>
      </c>
    </row>
    <row r="157" spans="2:16" ht="11.25">
      <c r="B157" s="5">
        <v>51</v>
      </c>
      <c r="G157" s="5">
        <f>IF('H Data'!A53='H Data'!A54,0,1)</f>
        <v>0</v>
      </c>
      <c r="H157" s="5">
        <f>IF('H Data'!B53='H Data'!B54,0,1)</f>
        <v>0</v>
      </c>
      <c r="I157" s="5">
        <f>IF('H Data'!C53='H Data'!C54,0,1)</f>
        <v>0</v>
      </c>
      <c r="J157" s="5">
        <f>IF('H Data'!D53='H Data'!D54,0,1)</f>
        <v>0</v>
      </c>
      <c r="K157" s="5">
        <f>IF('H Data'!E53='H Data'!E54,0,1)</f>
        <v>0</v>
      </c>
      <c r="L157" s="5">
        <f>IF('H Data'!F53='H Data'!F54,0,1)</f>
        <v>0</v>
      </c>
      <c r="M157" s="5">
        <f>IF('H Data'!G53='H Data'!G54,0,1)</f>
        <v>0</v>
      </c>
      <c r="N157" s="5">
        <f>IF('H Data'!H53='H Data'!H54,0,1)</f>
        <v>0</v>
      </c>
      <c r="O157" s="5">
        <f>IF('H Data'!I53='H Data'!I54,0,1)</f>
        <v>0</v>
      </c>
      <c r="P157" s="5">
        <f>IF('H Data'!J53='H Data'!J54,0,1)</f>
        <v>0</v>
      </c>
    </row>
    <row r="158" spans="2:16" ht="11.25">
      <c r="B158" s="5">
        <v>52</v>
      </c>
      <c r="G158" s="5">
        <f>IF('H Data'!A54='H Data'!A55,0,1)</f>
        <v>0</v>
      </c>
      <c r="H158" s="5">
        <f>IF('H Data'!B54='H Data'!B55,0,1)</f>
        <v>0</v>
      </c>
      <c r="I158" s="5">
        <f>IF('H Data'!C54='H Data'!C55,0,1)</f>
        <v>0</v>
      </c>
      <c r="J158" s="5">
        <f>IF('H Data'!D54='H Data'!D55,0,1)</f>
        <v>0</v>
      </c>
      <c r="K158" s="5">
        <f>IF('H Data'!E54='H Data'!E55,0,1)</f>
        <v>0</v>
      </c>
      <c r="L158" s="5">
        <f>IF('H Data'!F54='H Data'!F55,0,1)</f>
        <v>0</v>
      </c>
      <c r="M158" s="5">
        <f>IF('H Data'!G54='H Data'!G55,0,1)</f>
        <v>0</v>
      </c>
      <c r="N158" s="5">
        <f>IF('H Data'!H54='H Data'!H55,0,1)</f>
        <v>0</v>
      </c>
      <c r="O158" s="5">
        <f>IF('H Data'!I54='H Data'!I55,0,1)</f>
        <v>0</v>
      </c>
      <c r="P158" s="5">
        <f>IF('H Data'!J54='H Data'!J55,0,1)</f>
        <v>0</v>
      </c>
    </row>
    <row r="159" spans="2:16" ht="11.25">
      <c r="B159" s="5">
        <v>53</v>
      </c>
      <c r="G159" s="5">
        <f>IF('H Data'!A55='H Data'!A56,0,1)</f>
        <v>0</v>
      </c>
      <c r="H159" s="5">
        <f>IF('H Data'!B55='H Data'!B56,0,1)</f>
        <v>0</v>
      </c>
      <c r="I159" s="5">
        <f>IF('H Data'!C55='H Data'!C56,0,1)</f>
        <v>0</v>
      </c>
      <c r="J159" s="5">
        <f>IF('H Data'!D55='H Data'!D56,0,1)</f>
        <v>0</v>
      </c>
      <c r="K159" s="5">
        <f>IF('H Data'!E55='H Data'!E56,0,1)</f>
        <v>0</v>
      </c>
      <c r="L159" s="5">
        <f>IF('H Data'!F55='H Data'!F56,0,1)</f>
        <v>0</v>
      </c>
      <c r="M159" s="5">
        <f>IF('H Data'!G55='H Data'!G56,0,1)</f>
        <v>0</v>
      </c>
      <c r="N159" s="5">
        <f>IF('H Data'!H55='H Data'!H56,0,1)</f>
        <v>0</v>
      </c>
      <c r="O159" s="5">
        <f>IF('H Data'!I55='H Data'!I56,0,1)</f>
        <v>0</v>
      </c>
      <c r="P159" s="5">
        <f>IF('H Data'!J55='H Data'!J56,0,1)</f>
        <v>0</v>
      </c>
    </row>
    <row r="160" spans="2:16" ht="11.25">
      <c r="B160" s="5">
        <v>54</v>
      </c>
      <c r="G160" s="5">
        <f>IF('H Data'!A56='H Data'!A57,0,1)</f>
        <v>0</v>
      </c>
      <c r="H160" s="5">
        <f>IF('H Data'!B56='H Data'!B57,0,1)</f>
        <v>0</v>
      </c>
      <c r="I160" s="5">
        <f>IF('H Data'!C56='H Data'!C57,0,1)</f>
        <v>0</v>
      </c>
      <c r="J160" s="5">
        <f>IF('H Data'!D56='H Data'!D57,0,1)</f>
        <v>0</v>
      </c>
      <c r="K160" s="5">
        <f>IF('H Data'!E56='H Data'!E57,0,1)</f>
        <v>0</v>
      </c>
      <c r="L160" s="5">
        <f>IF('H Data'!F56='H Data'!F57,0,1)</f>
        <v>0</v>
      </c>
      <c r="M160" s="5">
        <f>IF('H Data'!G56='H Data'!G57,0,1)</f>
        <v>0</v>
      </c>
      <c r="N160" s="5">
        <f>IF('H Data'!H56='H Data'!H57,0,1)</f>
        <v>0</v>
      </c>
      <c r="O160" s="5">
        <f>IF('H Data'!I56='H Data'!I57,0,1)</f>
        <v>0</v>
      </c>
      <c r="P160" s="5">
        <f>IF('H Data'!J56='H Data'!J57,0,1)</f>
        <v>0</v>
      </c>
    </row>
    <row r="161" spans="2:16" ht="11.25">
      <c r="B161" s="5">
        <v>55</v>
      </c>
      <c r="G161" s="5">
        <f>IF('H Data'!A57='H Data'!A58,0,1)</f>
        <v>0</v>
      </c>
      <c r="H161" s="5">
        <f>IF('H Data'!B57='H Data'!B58,0,1)</f>
        <v>0</v>
      </c>
      <c r="I161" s="5">
        <f>IF('H Data'!C57='H Data'!C58,0,1)</f>
        <v>0</v>
      </c>
      <c r="J161" s="5">
        <f>IF('H Data'!D57='H Data'!D58,0,1)</f>
        <v>0</v>
      </c>
      <c r="K161" s="5">
        <f>IF('H Data'!E57='H Data'!E58,0,1)</f>
        <v>0</v>
      </c>
      <c r="L161" s="5">
        <f>IF('H Data'!F57='H Data'!F58,0,1)</f>
        <v>0</v>
      </c>
      <c r="M161" s="5">
        <f>IF('H Data'!G57='H Data'!G58,0,1)</f>
        <v>0</v>
      </c>
      <c r="N161" s="5">
        <f>IF('H Data'!H57='H Data'!H58,0,1)</f>
        <v>0</v>
      </c>
      <c r="O161" s="5">
        <f>IF('H Data'!I57='H Data'!I58,0,1)</f>
        <v>0</v>
      </c>
      <c r="P161" s="5">
        <f>IF('H Data'!J57='H Data'!J58,0,1)</f>
        <v>0</v>
      </c>
    </row>
    <row r="162" spans="2:16" ht="11.25">
      <c r="B162" s="5">
        <v>56</v>
      </c>
      <c r="G162" s="5">
        <f>IF('H Data'!A58='H Data'!A59,0,1)</f>
        <v>0</v>
      </c>
      <c r="H162" s="5">
        <f>IF('H Data'!B58='H Data'!B59,0,1)</f>
        <v>0</v>
      </c>
      <c r="I162" s="5">
        <f>IF('H Data'!C58='H Data'!C59,0,1)</f>
        <v>0</v>
      </c>
      <c r="J162" s="5">
        <f>IF('H Data'!D58='H Data'!D59,0,1)</f>
        <v>0</v>
      </c>
      <c r="K162" s="5">
        <f>IF('H Data'!E58='H Data'!E59,0,1)</f>
        <v>0</v>
      </c>
      <c r="L162" s="5">
        <f>IF('H Data'!F58='H Data'!F59,0,1)</f>
        <v>0</v>
      </c>
      <c r="M162" s="5">
        <f>IF('H Data'!G58='H Data'!G59,0,1)</f>
        <v>0</v>
      </c>
      <c r="N162" s="5">
        <f>IF('H Data'!H58='H Data'!H59,0,1)</f>
        <v>0</v>
      </c>
      <c r="O162" s="5">
        <f>IF('H Data'!I58='H Data'!I59,0,1)</f>
        <v>0</v>
      </c>
      <c r="P162" s="5">
        <f>IF('H Data'!J58='H Data'!J59,0,1)</f>
        <v>0</v>
      </c>
    </row>
    <row r="163" spans="2:16" ht="11.25">
      <c r="B163" s="5">
        <v>57</v>
      </c>
      <c r="G163" s="5">
        <f>IF('H Data'!A59='H Data'!A60,0,1)</f>
        <v>0</v>
      </c>
      <c r="H163" s="5">
        <f>IF('H Data'!B59='H Data'!B60,0,1)</f>
        <v>0</v>
      </c>
      <c r="I163" s="5">
        <f>IF('H Data'!C59='H Data'!C60,0,1)</f>
        <v>0</v>
      </c>
      <c r="J163" s="5">
        <f>IF('H Data'!D59='H Data'!D60,0,1)</f>
        <v>0</v>
      </c>
      <c r="K163" s="5">
        <f>IF('H Data'!E59='H Data'!E60,0,1)</f>
        <v>0</v>
      </c>
      <c r="L163" s="5">
        <f>IF('H Data'!F59='H Data'!F60,0,1)</f>
        <v>0</v>
      </c>
      <c r="M163" s="5">
        <f>IF('H Data'!G59='H Data'!G60,0,1)</f>
        <v>0</v>
      </c>
      <c r="N163" s="5">
        <f>IF('H Data'!H59='H Data'!H60,0,1)</f>
        <v>0</v>
      </c>
      <c r="O163" s="5">
        <f>IF('H Data'!I59='H Data'!I60,0,1)</f>
        <v>0</v>
      </c>
      <c r="P163" s="5">
        <f>IF('H Data'!J59='H Data'!J60,0,1)</f>
        <v>0</v>
      </c>
    </row>
    <row r="164" spans="2:16" ht="11.25">
      <c r="B164" s="5">
        <v>58</v>
      </c>
      <c r="G164" s="5">
        <f>IF('H Data'!A60='H Data'!A61,0,1)</f>
        <v>0</v>
      </c>
      <c r="H164" s="5">
        <f>IF('H Data'!B60='H Data'!B61,0,1)</f>
        <v>0</v>
      </c>
      <c r="I164" s="5">
        <f>IF('H Data'!C60='H Data'!C61,0,1)</f>
        <v>0</v>
      </c>
      <c r="J164" s="5">
        <f>IF('H Data'!D60='H Data'!D61,0,1)</f>
        <v>0</v>
      </c>
      <c r="K164" s="5">
        <f>IF('H Data'!E60='H Data'!E61,0,1)</f>
        <v>0</v>
      </c>
      <c r="L164" s="5">
        <f>IF('H Data'!F60='H Data'!F61,0,1)</f>
        <v>0</v>
      </c>
      <c r="M164" s="5">
        <f>IF('H Data'!G60='H Data'!G61,0,1)</f>
        <v>0</v>
      </c>
      <c r="N164" s="5">
        <f>IF('H Data'!H60='H Data'!H61,0,1)</f>
        <v>0</v>
      </c>
      <c r="O164" s="5">
        <f>IF('H Data'!I60='H Data'!I61,0,1)</f>
        <v>0</v>
      </c>
      <c r="P164" s="5">
        <f>IF('H Data'!J60='H Data'!J61,0,1)</f>
        <v>0</v>
      </c>
    </row>
    <row r="165" spans="2:16" ht="11.25">
      <c r="B165" s="5">
        <v>59</v>
      </c>
      <c r="G165" s="5">
        <f>IF('H Data'!A61='H Data'!A62,0,1)</f>
        <v>0</v>
      </c>
      <c r="H165" s="5">
        <f>IF('H Data'!B61='H Data'!B62,0,1)</f>
        <v>0</v>
      </c>
      <c r="I165" s="5">
        <f>IF('H Data'!C61='H Data'!C62,0,1)</f>
        <v>0</v>
      </c>
      <c r="J165" s="5">
        <f>IF('H Data'!D61='H Data'!D62,0,1)</f>
        <v>0</v>
      </c>
      <c r="K165" s="5">
        <f>IF('H Data'!E61='H Data'!E62,0,1)</f>
        <v>0</v>
      </c>
      <c r="L165" s="5">
        <f>IF('H Data'!F61='H Data'!F62,0,1)</f>
        <v>0</v>
      </c>
      <c r="M165" s="5">
        <f>IF('H Data'!G61='H Data'!G62,0,1)</f>
        <v>0</v>
      </c>
      <c r="N165" s="5">
        <f>IF('H Data'!H61='H Data'!H62,0,1)</f>
        <v>0</v>
      </c>
      <c r="O165" s="5">
        <f>IF('H Data'!I61='H Data'!I62,0,1)</f>
        <v>0</v>
      </c>
      <c r="P165" s="5">
        <f>IF('H Data'!J61='H Data'!J62,0,1)</f>
        <v>0</v>
      </c>
    </row>
    <row r="166" spans="2:16" ht="11.25">
      <c r="B166" s="5">
        <v>60</v>
      </c>
      <c r="G166" s="5">
        <f>IF('H Data'!A62='H Data'!A63,0,1)</f>
        <v>0</v>
      </c>
      <c r="H166" s="5">
        <f>IF('H Data'!B62='H Data'!B63,0,1)</f>
        <v>0</v>
      </c>
      <c r="I166" s="5">
        <f>IF('H Data'!C62='H Data'!C63,0,1)</f>
        <v>0</v>
      </c>
      <c r="J166" s="5">
        <f>IF('H Data'!D62='H Data'!D63,0,1)</f>
        <v>0</v>
      </c>
      <c r="K166" s="5">
        <f>IF('H Data'!E62='H Data'!E63,0,1)</f>
        <v>0</v>
      </c>
      <c r="L166" s="5">
        <f>IF('H Data'!F62='H Data'!F63,0,1)</f>
        <v>0</v>
      </c>
      <c r="M166" s="5">
        <f>IF('H Data'!G62='H Data'!G63,0,1)</f>
        <v>0</v>
      </c>
      <c r="N166" s="5">
        <f>IF('H Data'!H62='H Data'!H63,0,1)</f>
        <v>0</v>
      </c>
      <c r="O166" s="5">
        <f>IF('H Data'!I62='H Data'!I63,0,1)</f>
        <v>0</v>
      </c>
      <c r="P166" s="5">
        <f>IF('H Data'!J62='H Data'!J63,0,1)</f>
        <v>0</v>
      </c>
    </row>
    <row r="167" spans="2:16" ht="11.25">
      <c r="B167" s="5">
        <v>61</v>
      </c>
      <c r="G167" s="5">
        <f>IF('H Data'!A63='H Data'!A64,0,1)</f>
        <v>0</v>
      </c>
      <c r="H167" s="5">
        <f>IF('H Data'!B63='H Data'!B64,0,1)</f>
        <v>0</v>
      </c>
      <c r="I167" s="5">
        <f>IF('H Data'!C63='H Data'!C64,0,1)</f>
        <v>0</v>
      </c>
      <c r="J167" s="5">
        <f>IF('H Data'!D63='H Data'!D64,0,1)</f>
        <v>0</v>
      </c>
      <c r="K167" s="5">
        <f>IF('H Data'!E63='H Data'!E64,0,1)</f>
        <v>0</v>
      </c>
      <c r="L167" s="5">
        <f>IF('H Data'!F63='H Data'!F64,0,1)</f>
        <v>0</v>
      </c>
      <c r="M167" s="5">
        <f>IF('H Data'!G63='H Data'!G64,0,1)</f>
        <v>0</v>
      </c>
      <c r="N167" s="5">
        <f>IF('H Data'!H63='H Data'!H64,0,1)</f>
        <v>0</v>
      </c>
      <c r="O167" s="5">
        <f>IF('H Data'!I63='H Data'!I64,0,1)</f>
        <v>0</v>
      </c>
      <c r="P167" s="5">
        <f>IF('H Data'!J63='H Data'!J64,0,1)</f>
        <v>0</v>
      </c>
    </row>
    <row r="168" spans="2:16" ht="11.25">
      <c r="B168" s="5">
        <v>62</v>
      </c>
      <c r="G168" s="5">
        <f>IF('H Data'!A64='H Data'!A65,0,1)</f>
        <v>0</v>
      </c>
      <c r="H168" s="5">
        <f>IF('H Data'!B64='H Data'!B65,0,1)</f>
        <v>0</v>
      </c>
      <c r="I168" s="5">
        <f>IF('H Data'!C64='H Data'!C65,0,1)</f>
        <v>0</v>
      </c>
      <c r="J168" s="5">
        <f>IF('H Data'!D64='H Data'!D65,0,1)</f>
        <v>0</v>
      </c>
      <c r="K168" s="5">
        <f>IF('H Data'!E64='H Data'!E65,0,1)</f>
        <v>0</v>
      </c>
      <c r="L168" s="5">
        <f>IF('H Data'!F64='H Data'!F65,0,1)</f>
        <v>0</v>
      </c>
      <c r="M168" s="5">
        <f>IF('H Data'!G64='H Data'!G65,0,1)</f>
        <v>0</v>
      </c>
      <c r="N168" s="5">
        <f>IF('H Data'!H64='H Data'!H65,0,1)</f>
        <v>0</v>
      </c>
      <c r="O168" s="5">
        <f>IF('H Data'!I64='H Data'!I65,0,1)</f>
        <v>0</v>
      </c>
      <c r="P168" s="5">
        <f>IF('H Data'!J64='H Data'!J65,0,1)</f>
        <v>0</v>
      </c>
    </row>
    <row r="169" spans="2:16" ht="11.25">
      <c r="B169" s="5">
        <v>63</v>
      </c>
      <c r="G169" s="5">
        <f>IF('H Data'!A65='H Data'!A66,0,1)</f>
        <v>0</v>
      </c>
      <c r="H169" s="5">
        <f>IF('H Data'!B65='H Data'!B66,0,1)</f>
        <v>0</v>
      </c>
      <c r="I169" s="5">
        <f>IF('H Data'!C65='H Data'!C66,0,1)</f>
        <v>0</v>
      </c>
      <c r="J169" s="5">
        <f>IF('H Data'!D65='H Data'!D66,0,1)</f>
        <v>0</v>
      </c>
      <c r="K169" s="5">
        <f>IF('H Data'!E65='H Data'!E66,0,1)</f>
        <v>0</v>
      </c>
      <c r="L169" s="5">
        <f>IF('H Data'!F65='H Data'!F66,0,1)</f>
        <v>0</v>
      </c>
      <c r="M169" s="5">
        <f>IF('H Data'!G65='H Data'!G66,0,1)</f>
        <v>0</v>
      </c>
      <c r="N169" s="5">
        <f>IF('H Data'!H65='H Data'!H66,0,1)</f>
        <v>0</v>
      </c>
      <c r="O169" s="5">
        <f>IF('H Data'!I65='H Data'!I66,0,1)</f>
        <v>0</v>
      </c>
      <c r="P169" s="5">
        <f>IF('H Data'!J65='H Data'!J66,0,1)</f>
        <v>0</v>
      </c>
    </row>
    <row r="170" spans="2:16" ht="11.25">
      <c r="B170" s="5">
        <v>64</v>
      </c>
      <c r="G170" s="5">
        <f>IF('H Data'!A66='H Data'!A67,0,1)</f>
        <v>0</v>
      </c>
      <c r="H170" s="5">
        <f>IF('H Data'!B66='H Data'!B67,0,1)</f>
        <v>0</v>
      </c>
      <c r="I170" s="5">
        <f>IF('H Data'!C66='H Data'!C67,0,1)</f>
        <v>0</v>
      </c>
      <c r="J170" s="5">
        <f>IF('H Data'!D66='H Data'!D67,0,1)</f>
        <v>0</v>
      </c>
      <c r="K170" s="5">
        <f>IF('H Data'!E66='H Data'!E67,0,1)</f>
        <v>0</v>
      </c>
      <c r="L170" s="5">
        <f>IF('H Data'!F66='H Data'!F67,0,1)</f>
        <v>0</v>
      </c>
      <c r="M170" s="5">
        <f>IF('H Data'!G66='H Data'!G67,0,1)</f>
        <v>0</v>
      </c>
      <c r="N170" s="5">
        <f>IF('H Data'!H66='H Data'!H67,0,1)</f>
        <v>0</v>
      </c>
      <c r="O170" s="5">
        <f>IF('H Data'!I66='H Data'!I67,0,1)</f>
        <v>0</v>
      </c>
      <c r="P170" s="5">
        <f>IF('H Data'!J66='H Data'!J67,0,1)</f>
        <v>0</v>
      </c>
    </row>
    <row r="171" spans="2:16" ht="11.25">
      <c r="B171" s="5">
        <v>65</v>
      </c>
      <c r="G171" s="5">
        <f>IF('H Data'!A67='H Data'!A68,0,1)</f>
        <v>0</v>
      </c>
      <c r="H171" s="5">
        <f>IF('H Data'!B67='H Data'!B68,0,1)</f>
        <v>0</v>
      </c>
      <c r="I171" s="5">
        <f>IF('H Data'!C67='H Data'!C68,0,1)</f>
        <v>0</v>
      </c>
      <c r="J171" s="5">
        <f>IF('H Data'!D67='H Data'!D68,0,1)</f>
        <v>0</v>
      </c>
      <c r="K171" s="5">
        <f>IF('H Data'!E67='H Data'!E68,0,1)</f>
        <v>0</v>
      </c>
      <c r="L171" s="5">
        <f>IF('H Data'!F67='H Data'!F68,0,1)</f>
        <v>0</v>
      </c>
      <c r="M171" s="5">
        <f>IF('H Data'!G67='H Data'!G68,0,1)</f>
        <v>0</v>
      </c>
      <c r="N171" s="5">
        <f>IF('H Data'!H67='H Data'!H68,0,1)</f>
        <v>0</v>
      </c>
      <c r="O171" s="5">
        <f>IF('H Data'!I67='H Data'!I68,0,1)</f>
        <v>0</v>
      </c>
      <c r="P171" s="5">
        <f>IF('H Data'!J67='H Data'!J68,0,1)</f>
        <v>0</v>
      </c>
    </row>
    <row r="172" spans="2:16" ht="11.25">
      <c r="B172" s="5">
        <v>66</v>
      </c>
      <c r="G172" s="5">
        <f>IF('H Data'!A68='H Data'!A69,0,1)</f>
        <v>0</v>
      </c>
      <c r="H172" s="5">
        <f>IF('H Data'!B68='H Data'!B69,0,1)</f>
        <v>0</v>
      </c>
      <c r="I172" s="5">
        <f>IF('H Data'!C68='H Data'!C69,0,1)</f>
        <v>0</v>
      </c>
      <c r="J172" s="5">
        <f>IF('H Data'!D68='H Data'!D69,0,1)</f>
        <v>0</v>
      </c>
      <c r="K172" s="5">
        <f>IF('H Data'!E68='H Data'!E69,0,1)</f>
        <v>0</v>
      </c>
      <c r="L172" s="5">
        <f>IF('H Data'!F68='H Data'!F69,0,1)</f>
        <v>0</v>
      </c>
      <c r="M172" s="5">
        <f>IF('H Data'!G68='H Data'!G69,0,1)</f>
        <v>0</v>
      </c>
      <c r="N172" s="5">
        <f>IF('H Data'!H68='H Data'!H69,0,1)</f>
        <v>0</v>
      </c>
      <c r="O172" s="5">
        <f>IF('H Data'!I68='H Data'!I69,0,1)</f>
        <v>0</v>
      </c>
      <c r="P172" s="5">
        <f>IF('H Data'!J68='H Data'!J69,0,1)</f>
        <v>0</v>
      </c>
    </row>
    <row r="173" spans="2:16" ht="11.25">
      <c r="B173" s="5">
        <v>67</v>
      </c>
      <c r="G173" s="5">
        <f>IF('H Data'!A69='H Data'!A70,0,1)</f>
        <v>0</v>
      </c>
      <c r="H173" s="5">
        <f>IF('H Data'!B69='H Data'!B70,0,1)</f>
        <v>0</v>
      </c>
      <c r="I173" s="5">
        <f>IF('H Data'!C69='H Data'!C70,0,1)</f>
        <v>0</v>
      </c>
      <c r="J173" s="5">
        <f>IF('H Data'!D69='H Data'!D70,0,1)</f>
        <v>0</v>
      </c>
      <c r="K173" s="5">
        <f>IF('H Data'!E69='H Data'!E70,0,1)</f>
        <v>0</v>
      </c>
      <c r="L173" s="5">
        <f>IF('H Data'!F69='H Data'!F70,0,1)</f>
        <v>0</v>
      </c>
      <c r="M173" s="5">
        <f>IF('H Data'!G69='H Data'!G70,0,1)</f>
        <v>0</v>
      </c>
      <c r="N173" s="5">
        <f>IF('H Data'!H69='H Data'!H70,0,1)</f>
        <v>0</v>
      </c>
      <c r="O173" s="5">
        <f>IF('H Data'!I69='H Data'!I70,0,1)</f>
        <v>0</v>
      </c>
      <c r="P173" s="5">
        <f>IF('H Data'!J69='H Data'!J70,0,1)</f>
        <v>0</v>
      </c>
    </row>
    <row r="174" spans="2:16" ht="11.25">
      <c r="B174" s="5">
        <v>68</v>
      </c>
      <c r="G174" s="5">
        <f>IF('H Data'!A70='H Data'!A71,0,1)</f>
        <v>0</v>
      </c>
      <c r="H174" s="5">
        <f>IF('H Data'!B70='H Data'!B71,0,1)</f>
        <v>0</v>
      </c>
      <c r="I174" s="5">
        <f>IF('H Data'!C70='H Data'!C71,0,1)</f>
        <v>0</v>
      </c>
      <c r="J174" s="5">
        <f>IF('H Data'!D70='H Data'!D71,0,1)</f>
        <v>0</v>
      </c>
      <c r="K174" s="5">
        <f>IF('H Data'!E70='H Data'!E71,0,1)</f>
        <v>0</v>
      </c>
      <c r="L174" s="5">
        <f>IF('H Data'!F70='H Data'!F71,0,1)</f>
        <v>0</v>
      </c>
      <c r="M174" s="5">
        <f>IF('H Data'!G70='H Data'!G71,0,1)</f>
        <v>0</v>
      </c>
      <c r="N174" s="5">
        <f>IF('H Data'!H70='H Data'!H71,0,1)</f>
        <v>0</v>
      </c>
      <c r="O174" s="5">
        <f>IF('H Data'!I70='H Data'!I71,0,1)</f>
        <v>0</v>
      </c>
      <c r="P174" s="5">
        <f>IF('H Data'!J70='H Data'!J71,0,1)</f>
        <v>0</v>
      </c>
    </row>
    <row r="175" spans="2:16" ht="11.25">
      <c r="B175" s="5">
        <v>69</v>
      </c>
      <c r="G175" s="5">
        <f>IF('H Data'!A71='H Data'!A72,0,1)</f>
        <v>0</v>
      </c>
      <c r="H175" s="5">
        <f>IF('H Data'!B71='H Data'!B72,0,1)</f>
        <v>0</v>
      </c>
      <c r="I175" s="5">
        <f>IF('H Data'!C71='H Data'!C72,0,1)</f>
        <v>0</v>
      </c>
      <c r="J175" s="5">
        <f>IF('H Data'!D71='H Data'!D72,0,1)</f>
        <v>0</v>
      </c>
      <c r="K175" s="5">
        <f>IF('H Data'!E71='H Data'!E72,0,1)</f>
        <v>0</v>
      </c>
      <c r="L175" s="5">
        <f>IF('H Data'!F71='H Data'!F72,0,1)</f>
        <v>0</v>
      </c>
      <c r="M175" s="5">
        <f>IF('H Data'!G71='H Data'!G72,0,1)</f>
        <v>0</v>
      </c>
      <c r="N175" s="5">
        <f>IF('H Data'!H71='H Data'!H72,0,1)</f>
        <v>0</v>
      </c>
      <c r="O175" s="5">
        <f>IF('H Data'!I71='H Data'!I72,0,1)</f>
        <v>0</v>
      </c>
      <c r="P175" s="5">
        <f>IF('H Data'!J71='H Data'!J72,0,1)</f>
        <v>0</v>
      </c>
    </row>
    <row r="176" spans="2:16" ht="11.25">
      <c r="B176" s="5">
        <v>70</v>
      </c>
      <c r="G176" s="5">
        <f>IF('H Data'!A72='H Data'!A73,0,1)</f>
        <v>0</v>
      </c>
      <c r="H176" s="5">
        <f>IF('H Data'!B72='H Data'!B73,0,1)</f>
        <v>0</v>
      </c>
      <c r="I176" s="5">
        <f>IF('H Data'!C72='H Data'!C73,0,1)</f>
        <v>0</v>
      </c>
      <c r="J176" s="5">
        <f>IF('H Data'!D72='H Data'!D73,0,1)</f>
        <v>0</v>
      </c>
      <c r="K176" s="5">
        <f>IF('H Data'!E72='H Data'!E73,0,1)</f>
        <v>0</v>
      </c>
      <c r="L176" s="5">
        <f>IF('H Data'!F72='H Data'!F73,0,1)</f>
        <v>0</v>
      </c>
      <c r="M176" s="5">
        <f>IF('H Data'!G72='H Data'!G73,0,1)</f>
        <v>0</v>
      </c>
      <c r="N176" s="5">
        <f>IF('H Data'!H72='H Data'!H73,0,1)</f>
        <v>0</v>
      </c>
      <c r="O176" s="5">
        <f>IF('H Data'!I72='H Data'!I73,0,1)</f>
        <v>0</v>
      </c>
      <c r="P176" s="5">
        <f>IF('H Data'!J72='H Data'!J73,0,1)</f>
        <v>0</v>
      </c>
    </row>
    <row r="177" spans="2:16" ht="11.25">
      <c r="B177" s="5">
        <v>71</v>
      </c>
      <c r="G177" s="5">
        <f>IF('H Data'!A73='H Data'!A74,0,1)</f>
        <v>0</v>
      </c>
      <c r="H177" s="5">
        <f>IF('H Data'!B73='H Data'!B74,0,1)</f>
        <v>0</v>
      </c>
      <c r="I177" s="5">
        <f>IF('H Data'!C73='H Data'!C74,0,1)</f>
        <v>0</v>
      </c>
      <c r="J177" s="5">
        <f>IF('H Data'!D73='H Data'!D74,0,1)</f>
        <v>0</v>
      </c>
      <c r="K177" s="5">
        <f>IF('H Data'!E73='H Data'!E74,0,1)</f>
        <v>0</v>
      </c>
      <c r="L177" s="5">
        <f>IF('H Data'!F73='H Data'!F74,0,1)</f>
        <v>0</v>
      </c>
      <c r="M177" s="5">
        <f>IF('H Data'!G73='H Data'!G74,0,1)</f>
        <v>0</v>
      </c>
      <c r="N177" s="5">
        <f>IF('H Data'!H73='H Data'!H74,0,1)</f>
        <v>0</v>
      </c>
      <c r="O177" s="5">
        <f>IF('H Data'!I73='H Data'!I74,0,1)</f>
        <v>0</v>
      </c>
      <c r="P177" s="5">
        <f>IF('H Data'!J73='H Data'!J74,0,1)</f>
        <v>0</v>
      </c>
    </row>
    <row r="178" spans="2:16" ht="11.25">
      <c r="B178" s="5">
        <v>72</v>
      </c>
      <c r="G178" s="5">
        <f>IF('H Data'!A74='H Data'!A75,0,1)</f>
        <v>0</v>
      </c>
      <c r="H178" s="5">
        <f>IF('H Data'!B74='H Data'!B75,0,1)</f>
        <v>0</v>
      </c>
      <c r="I178" s="5">
        <f>IF('H Data'!C74='H Data'!C75,0,1)</f>
        <v>0</v>
      </c>
      <c r="J178" s="5">
        <f>IF('H Data'!D74='H Data'!D75,0,1)</f>
        <v>0</v>
      </c>
      <c r="K178" s="5">
        <f>IF('H Data'!E74='H Data'!E75,0,1)</f>
        <v>0</v>
      </c>
      <c r="L178" s="5">
        <f>IF('H Data'!F74='H Data'!F75,0,1)</f>
        <v>0</v>
      </c>
      <c r="M178" s="5">
        <f>IF('H Data'!G74='H Data'!G75,0,1)</f>
        <v>0</v>
      </c>
      <c r="N178" s="5">
        <f>IF('H Data'!H74='H Data'!H75,0,1)</f>
        <v>0</v>
      </c>
      <c r="O178" s="5">
        <f>IF('H Data'!I74='H Data'!I75,0,1)</f>
        <v>0</v>
      </c>
      <c r="P178" s="5">
        <f>IF('H Data'!J74='H Data'!J75,0,1)</f>
        <v>0</v>
      </c>
    </row>
    <row r="179" spans="2:16" ht="11.25">
      <c r="B179" s="5">
        <v>73</v>
      </c>
      <c r="G179" s="5">
        <f>IF('H Data'!A75='H Data'!A76,0,1)</f>
        <v>0</v>
      </c>
      <c r="H179" s="5">
        <f>IF('H Data'!B75='H Data'!B76,0,1)</f>
        <v>0</v>
      </c>
      <c r="I179" s="5">
        <f>IF('H Data'!C75='H Data'!C76,0,1)</f>
        <v>0</v>
      </c>
      <c r="J179" s="5">
        <f>IF('H Data'!D75='H Data'!D76,0,1)</f>
        <v>0</v>
      </c>
      <c r="K179" s="5">
        <f>IF('H Data'!E75='H Data'!E76,0,1)</f>
        <v>0</v>
      </c>
      <c r="L179" s="5">
        <f>IF('H Data'!F75='H Data'!F76,0,1)</f>
        <v>0</v>
      </c>
      <c r="M179" s="5">
        <f>IF('H Data'!G75='H Data'!G76,0,1)</f>
        <v>0</v>
      </c>
      <c r="N179" s="5">
        <f>IF('H Data'!H75='H Data'!H76,0,1)</f>
        <v>0</v>
      </c>
      <c r="O179" s="5">
        <f>IF('H Data'!I75='H Data'!I76,0,1)</f>
        <v>0</v>
      </c>
      <c r="P179" s="5">
        <f>IF('H Data'!J75='H Data'!J76,0,1)</f>
        <v>0</v>
      </c>
    </row>
    <row r="180" spans="2:16" ht="11.25">
      <c r="B180" s="5">
        <v>74</v>
      </c>
      <c r="G180" s="5">
        <f>IF('H Data'!A76='H Data'!A77,0,1)</f>
        <v>0</v>
      </c>
      <c r="H180" s="5">
        <f>IF('H Data'!B76='H Data'!B77,0,1)</f>
        <v>0</v>
      </c>
      <c r="I180" s="5">
        <f>IF('H Data'!C76='H Data'!C77,0,1)</f>
        <v>0</v>
      </c>
      <c r="J180" s="5">
        <f>IF('H Data'!D76='H Data'!D77,0,1)</f>
        <v>0</v>
      </c>
      <c r="K180" s="5">
        <f>IF('H Data'!E76='H Data'!E77,0,1)</f>
        <v>0</v>
      </c>
      <c r="L180" s="5">
        <f>IF('H Data'!F76='H Data'!F77,0,1)</f>
        <v>0</v>
      </c>
      <c r="M180" s="5">
        <f>IF('H Data'!G76='H Data'!G77,0,1)</f>
        <v>0</v>
      </c>
      <c r="N180" s="5">
        <f>IF('H Data'!H76='H Data'!H77,0,1)</f>
        <v>0</v>
      </c>
      <c r="O180" s="5">
        <f>IF('H Data'!I76='H Data'!I77,0,1)</f>
        <v>0</v>
      </c>
      <c r="P180" s="5">
        <f>IF('H Data'!J76='H Data'!J77,0,1)</f>
        <v>0</v>
      </c>
    </row>
    <row r="181" spans="2:16" ht="11.25">
      <c r="B181" s="5">
        <v>75</v>
      </c>
      <c r="G181" s="5">
        <f>IF('H Data'!A77='H Data'!A78,0,1)</f>
        <v>0</v>
      </c>
      <c r="H181" s="5">
        <f>IF('H Data'!B77='H Data'!B78,0,1)</f>
        <v>0</v>
      </c>
      <c r="I181" s="5">
        <f>IF('H Data'!C77='H Data'!C78,0,1)</f>
        <v>0</v>
      </c>
      <c r="J181" s="5">
        <f>IF('H Data'!D77='H Data'!D78,0,1)</f>
        <v>0</v>
      </c>
      <c r="K181" s="5">
        <f>IF('H Data'!E77='H Data'!E78,0,1)</f>
        <v>0</v>
      </c>
      <c r="L181" s="5">
        <f>IF('H Data'!F77='H Data'!F78,0,1)</f>
        <v>0</v>
      </c>
      <c r="M181" s="5">
        <f>IF('H Data'!G77='H Data'!G78,0,1)</f>
        <v>0</v>
      </c>
      <c r="N181" s="5">
        <f>IF('H Data'!H77='H Data'!H78,0,1)</f>
        <v>0</v>
      </c>
      <c r="O181" s="5">
        <f>IF('H Data'!I77='H Data'!I78,0,1)</f>
        <v>0</v>
      </c>
      <c r="P181" s="5">
        <f>IF('H Data'!J77='H Data'!J78,0,1)</f>
        <v>0</v>
      </c>
    </row>
    <row r="182" spans="2:16" ht="11.25">
      <c r="B182" s="5">
        <v>76</v>
      </c>
      <c r="G182" s="5">
        <f>IF('H Data'!A78='H Data'!A79,0,1)</f>
        <v>0</v>
      </c>
      <c r="H182" s="5">
        <f>IF('H Data'!B78='H Data'!B79,0,1)</f>
        <v>0</v>
      </c>
      <c r="I182" s="5">
        <f>IF('H Data'!C78='H Data'!C79,0,1)</f>
        <v>0</v>
      </c>
      <c r="J182" s="5">
        <f>IF('H Data'!D78='H Data'!D79,0,1)</f>
        <v>0</v>
      </c>
      <c r="K182" s="5">
        <f>IF('H Data'!E78='H Data'!E79,0,1)</f>
        <v>0</v>
      </c>
      <c r="L182" s="5">
        <f>IF('H Data'!F78='H Data'!F79,0,1)</f>
        <v>0</v>
      </c>
      <c r="M182" s="5">
        <f>IF('H Data'!G78='H Data'!G79,0,1)</f>
        <v>0</v>
      </c>
      <c r="N182" s="5">
        <f>IF('H Data'!H78='H Data'!H79,0,1)</f>
        <v>0</v>
      </c>
      <c r="O182" s="5">
        <f>IF('H Data'!I78='H Data'!I79,0,1)</f>
        <v>0</v>
      </c>
      <c r="P182" s="5">
        <f>IF('H Data'!J78='H Data'!J79,0,1)</f>
        <v>0</v>
      </c>
    </row>
    <row r="183" spans="2:16" ht="11.25">
      <c r="B183" s="5">
        <v>77</v>
      </c>
      <c r="G183" s="5">
        <f>IF('H Data'!A79='H Data'!A80,0,1)</f>
        <v>0</v>
      </c>
      <c r="H183" s="5">
        <f>IF('H Data'!B79='H Data'!B80,0,1)</f>
        <v>0</v>
      </c>
      <c r="I183" s="5">
        <f>IF('H Data'!C79='H Data'!C80,0,1)</f>
        <v>0</v>
      </c>
      <c r="J183" s="5">
        <f>IF('H Data'!D79='H Data'!D80,0,1)</f>
        <v>0</v>
      </c>
      <c r="K183" s="5">
        <f>IF('H Data'!E79='H Data'!E80,0,1)</f>
        <v>0</v>
      </c>
      <c r="L183" s="5">
        <f>IF('H Data'!F79='H Data'!F80,0,1)</f>
        <v>0</v>
      </c>
      <c r="M183" s="5">
        <f>IF('H Data'!G79='H Data'!G80,0,1)</f>
        <v>0</v>
      </c>
      <c r="N183" s="5">
        <f>IF('H Data'!H79='H Data'!H80,0,1)</f>
        <v>0</v>
      </c>
      <c r="O183" s="5">
        <f>IF('H Data'!I79='H Data'!I80,0,1)</f>
        <v>0</v>
      </c>
      <c r="P183" s="5">
        <f>IF('H Data'!J79='H Data'!J80,0,1)</f>
        <v>0</v>
      </c>
    </row>
    <row r="184" spans="2:16" ht="11.25">
      <c r="B184" s="5">
        <v>78</v>
      </c>
      <c r="G184" s="5">
        <f>IF('H Data'!A80='H Data'!A81,0,1)</f>
        <v>0</v>
      </c>
      <c r="H184" s="5">
        <f>IF('H Data'!B80='H Data'!B81,0,1)</f>
        <v>0</v>
      </c>
      <c r="I184" s="5">
        <f>IF('H Data'!C80='H Data'!C81,0,1)</f>
        <v>0</v>
      </c>
      <c r="J184" s="5">
        <f>IF('H Data'!D80='H Data'!D81,0,1)</f>
        <v>0</v>
      </c>
      <c r="K184" s="5">
        <f>IF('H Data'!E80='H Data'!E81,0,1)</f>
        <v>0</v>
      </c>
      <c r="L184" s="5">
        <f>IF('H Data'!F80='H Data'!F81,0,1)</f>
        <v>0</v>
      </c>
      <c r="M184" s="5">
        <f>IF('H Data'!G80='H Data'!G81,0,1)</f>
        <v>0</v>
      </c>
      <c r="N184" s="5">
        <f>IF('H Data'!H80='H Data'!H81,0,1)</f>
        <v>0</v>
      </c>
      <c r="O184" s="5">
        <f>IF('H Data'!I80='H Data'!I81,0,1)</f>
        <v>0</v>
      </c>
      <c r="P184" s="5">
        <f>IF('H Data'!J80='H Data'!J81,0,1)</f>
        <v>0</v>
      </c>
    </row>
    <row r="185" spans="2:16" ht="11.25">
      <c r="B185" s="5">
        <v>79</v>
      </c>
      <c r="G185" s="5">
        <f>IF('H Data'!A81='H Data'!A82,0,1)</f>
        <v>0</v>
      </c>
      <c r="H185" s="5">
        <f>IF('H Data'!B81='H Data'!B82,0,1)</f>
        <v>0</v>
      </c>
      <c r="I185" s="5">
        <f>IF('H Data'!C81='H Data'!C82,0,1)</f>
        <v>0</v>
      </c>
      <c r="J185" s="5">
        <f>IF('H Data'!D81='H Data'!D82,0,1)</f>
        <v>0</v>
      </c>
      <c r="K185" s="5">
        <f>IF('H Data'!E81='H Data'!E82,0,1)</f>
        <v>0</v>
      </c>
      <c r="L185" s="5">
        <f>IF('H Data'!F81='H Data'!F82,0,1)</f>
        <v>0</v>
      </c>
      <c r="M185" s="5">
        <f>IF('H Data'!G81='H Data'!G82,0,1)</f>
        <v>0</v>
      </c>
      <c r="N185" s="5">
        <f>IF('H Data'!H81='H Data'!H82,0,1)</f>
        <v>0</v>
      </c>
      <c r="O185" s="5">
        <f>IF('H Data'!I81='H Data'!I82,0,1)</f>
        <v>0</v>
      </c>
      <c r="P185" s="5">
        <f>IF('H Data'!J81='H Data'!J82,0,1)</f>
        <v>0</v>
      </c>
    </row>
    <row r="186" spans="2:16" ht="11.25">
      <c r="B186" s="5">
        <v>80</v>
      </c>
      <c r="G186" s="5">
        <f>IF('H Data'!A82='H Data'!A83,0,1)</f>
        <v>0</v>
      </c>
      <c r="H186" s="5">
        <f>IF('H Data'!B82='H Data'!B83,0,1)</f>
        <v>0</v>
      </c>
      <c r="I186" s="5">
        <f>IF('H Data'!C82='H Data'!C83,0,1)</f>
        <v>0</v>
      </c>
      <c r="J186" s="5">
        <f>IF('H Data'!D82='H Data'!D83,0,1)</f>
        <v>0</v>
      </c>
      <c r="K186" s="5">
        <f>IF('H Data'!E82='H Data'!E83,0,1)</f>
        <v>0</v>
      </c>
      <c r="L186" s="5">
        <f>IF('H Data'!F82='H Data'!F83,0,1)</f>
        <v>0</v>
      </c>
      <c r="M186" s="5">
        <f>IF('H Data'!G82='H Data'!G83,0,1)</f>
        <v>0</v>
      </c>
      <c r="N186" s="5">
        <f>IF('H Data'!H82='H Data'!H83,0,1)</f>
        <v>0</v>
      </c>
      <c r="O186" s="5">
        <f>IF('H Data'!I82='H Data'!I83,0,1)</f>
        <v>0</v>
      </c>
      <c r="P186" s="5">
        <f>IF('H Data'!J82='H Data'!J83,0,1)</f>
        <v>0</v>
      </c>
    </row>
    <row r="187" spans="2:16" ht="11.25">
      <c r="B187" s="5">
        <v>81</v>
      </c>
      <c r="G187" s="5">
        <f>IF('H Data'!A83='H Data'!A84,0,1)</f>
        <v>0</v>
      </c>
      <c r="H187" s="5">
        <f>IF('H Data'!B83='H Data'!B84,0,1)</f>
        <v>0</v>
      </c>
      <c r="I187" s="5">
        <f>IF('H Data'!C83='H Data'!C84,0,1)</f>
        <v>0</v>
      </c>
      <c r="J187" s="5">
        <f>IF('H Data'!D83='H Data'!D84,0,1)</f>
        <v>0</v>
      </c>
      <c r="K187" s="5">
        <f>IF('H Data'!E83='H Data'!E84,0,1)</f>
        <v>0</v>
      </c>
      <c r="L187" s="5">
        <f>IF('H Data'!F83='H Data'!F84,0,1)</f>
        <v>0</v>
      </c>
      <c r="M187" s="5">
        <f>IF('H Data'!G83='H Data'!G84,0,1)</f>
        <v>0</v>
      </c>
      <c r="N187" s="5">
        <f>IF('H Data'!H83='H Data'!H84,0,1)</f>
        <v>0</v>
      </c>
      <c r="O187" s="5">
        <f>IF('H Data'!I83='H Data'!I84,0,1)</f>
        <v>0</v>
      </c>
      <c r="P187" s="5">
        <f>IF('H Data'!J83='H Data'!J84,0,1)</f>
        <v>0</v>
      </c>
    </row>
    <row r="188" spans="2:16" ht="11.25">
      <c r="B188" s="5">
        <v>82</v>
      </c>
      <c r="G188" s="5">
        <f>IF('H Data'!A84='H Data'!A85,0,1)</f>
        <v>0</v>
      </c>
      <c r="H188" s="5">
        <f>IF('H Data'!B84='H Data'!B85,0,1)</f>
        <v>0</v>
      </c>
      <c r="I188" s="5">
        <f>IF('H Data'!C84='H Data'!C85,0,1)</f>
        <v>0</v>
      </c>
      <c r="J188" s="5">
        <f>IF('H Data'!D84='H Data'!D85,0,1)</f>
        <v>0</v>
      </c>
      <c r="K188" s="5">
        <f>IF('H Data'!E84='H Data'!E85,0,1)</f>
        <v>0</v>
      </c>
      <c r="L188" s="5">
        <f>IF('H Data'!F84='H Data'!F85,0,1)</f>
        <v>0</v>
      </c>
      <c r="M188" s="5">
        <f>IF('H Data'!G84='H Data'!G85,0,1)</f>
        <v>0</v>
      </c>
      <c r="N188" s="5">
        <f>IF('H Data'!H84='H Data'!H85,0,1)</f>
        <v>0</v>
      </c>
      <c r="O188" s="5">
        <f>IF('H Data'!I84='H Data'!I85,0,1)</f>
        <v>0</v>
      </c>
      <c r="P188" s="5">
        <f>IF('H Data'!J84='H Data'!J85,0,1)</f>
        <v>0</v>
      </c>
    </row>
    <row r="189" spans="2:16" ht="11.25">
      <c r="B189" s="5">
        <v>83</v>
      </c>
      <c r="G189" s="5">
        <f>IF('H Data'!A85='H Data'!A86,0,1)</f>
        <v>0</v>
      </c>
      <c r="H189" s="5">
        <f>IF('H Data'!B85='H Data'!B86,0,1)</f>
        <v>0</v>
      </c>
      <c r="I189" s="5">
        <f>IF('H Data'!C85='H Data'!C86,0,1)</f>
        <v>0</v>
      </c>
      <c r="J189" s="5">
        <f>IF('H Data'!D85='H Data'!D86,0,1)</f>
        <v>0</v>
      </c>
      <c r="K189" s="5">
        <f>IF('H Data'!E85='H Data'!E86,0,1)</f>
        <v>0</v>
      </c>
      <c r="L189" s="5">
        <f>IF('H Data'!F85='H Data'!F86,0,1)</f>
        <v>0</v>
      </c>
      <c r="M189" s="5">
        <f>IF('H Data'!G85='H Data'!G86,0,1)</f>
        <v>0</v>
      </c>
      <c r="N189" s="5">
        <f>IF('H Data'!H85='H Data'!H86,0,1)</f>
        <v>0</v>
      </c>
      <c r="O189" s="5">
        <f>IF('H Data'!I85='H Data'!I86,0,1)</f>
        <v>0</v>
      </c>
      <c r="P189" s="5">
        <f>IF('H Data'!J85='H Data'!J86,0,1)</f>
        <v>0</v>
      </c>
    </row>
    <row r="190" spans="2:16" ht="11.25">
      <c r="B190" s="5">
        <v>84</v>
      </c>
      <c r="G190" s="5">
        <f>IF('H Data'!A86='H Data'!A87,0,1)</f>
        <v>0</v>
      </c>
      <c r="H190" s="5">
        <f>IF('H Data'!B86='H Data'!B87,0,1)</f>
        <v>0</v>
      </c>
      <c r="I190" s="5">
        <f>IF('H Data'!C86='H Data'!C87,0,1)</f>
        <v>0</v>
      </c>
      <c r="J190" s="5">
        <f>IF('H Data'!D86='H Data'!D87,0,1)</f>
        <v>0</v>
      </c>
      <c r="K190" s="5">
        <f>IF('H Data'!E86='H Data'!E87,0,1)</f>
        <v>0</v>
      </c>
      <c r="L190" s="5">
        <f>IF('H Data'!F86='H Data'!F87,0,1)</f>
        <v>0</v>
      </c>
      <c r="M190" s="5">
        <f>IF('H Data'!G86='H Data'!G87,0,1)</f>
        <v>0</v>
      </c>
      <c r="N190" s="5">
        <f>IF('H Data'!H86='H Data'!H87,0,1)</f>
        <v>0</v>
      </c>
      <c r="O190" s="5">
        <f>IF('H Data'!I86='H Data'!I87,0,1)</f>
        <v>0</v>
      </c>
      <c r="P190" s="5">
        <f>IF('H Data'!J86='H Data'!J87,0,1)</f>
        <v>0</v>
      </c>
    </row>
    <row r="191" spans="2:16" ht="11.25">
      <c r="B191" s="5">
        <v>85</v>
      </c>
      <c r="G191" s="5">
        <f>IF('H Data'!A87='H Data'!A88,0,1)</f>
        <v>0</v>
      </c>
      <c r="H191" s="5">
        <f>IF('H Data'!B87='H Data'!B88,0,1)</f>
        <v>0</v>
      </c>
      <c r="I191" s="5">
        <f>IF('H Data'!C87='H Data'!C88,0,1)</f>
        <v>0</v>
      </c>
      <c r="J191" s="5">
        <f>IF('H Data'!D87='H Data'!D88,0,1)</f>
        <v>0</v>
      </c>
      <c r="K191" s="5">
        <f>IF('H Data'!E87='H Data'!E88,0,1)</f>
        <v>0</v>
      </c>
      <c r="L191" s="5">
        <f>IF('H Data'!F87='H Data'!F88,0,1)</f>
        <v>0</v>
      </c>
      <c r="M191" s="5">
        <f>IF('H Data'!G87='H Data'!G88,0,1)</f>
        <v>0</v>
      </c>
      <c r="N191" s="5">
        <f>IF('H Data'!H87='H Data'!H88,0,1)</f>
        <v>0</v>
      </c>
      <c r="O191" s="5">
        <f>IF('H Data'!I87='H Data'!I88,0,1)</f>
        <v>0</v>
      </c>
      <c r="P191" s="5">
        <f>IF('H Data'!J87='H Data'!J88,0,1)</f>
        <v>0</v>
      </c>
    </row>
    <row r="192" spans="2:16" ht="11.25">
      <c r="B192" s="5">
        <v>86</v>
      </c>
      <c r="G192" s="5">
        <f>IF('H Data'!A88='H Data'!A89,0,1)</f>
        <v>0</v>
      </c>
      <c r="H192" s="5">
        <f>IF('H Data'!B88='H Data'!B89,0,1)</f>
        <v>0</v>
      </c>
      <c r="I192" s="5">
        <f>IF('H Data'!C88='H Data'!C89,0,1)</f>
        <v>0</v>
      </c>
      <c r="J192" s="5">
        <f>IF('H Data'!D88='H Data'!D89,0,1)</f>
        <v>0</v>
      </c>
      <c r="K192" s="5">
        <f>IF('H Data'!E88='H Data'!E89,0,1)</f>
        <v>0</v>
      </c>
      <c r="L192" s="5">
        <f>IF('H Data'!F88='H Data'!F89,0,1)</f>
        <v>0</v>
      </c>
      <c r="M192" s="5">
        <f>IF('H Data'!G88='H Data'!G89,0,1)</f>
        <v>0</v>
      </c>
      <c r="N192" s="5">
        <f>IF('H Data'!H88='H Data'!H89,0,1)</f>
        <v>0</v>
      </c>
      <c r="O192" s="5">
        <f>IF('H Data'!I88='H Data'!I89,0,1)</f>
        <v>0</v>
      </c>
      <c r="P192" s="5">
        <f>IF('H Data'!J88='H Data'!J89,0,1)</f>
        <v>0</v>
      </c>
    </row>
    <row r="193" spans="2:16" ht="11.25">
      <c r="B193" s="5">
        <v>87</v>
      </c>
      <c r="G193" s="5">
        <f>IF('H Data'!A89='H Data'!A90,0,1)</f>
        <v>0</v>
      </c>
      <c r="H193" s="5">
        <f>IF('H Data'!B89='H Data'!B90,0,1)</f>
        <v>0</v>
      </c>
      <c r="I193" s="5">
        <f>IF('H Data'!C89='H Data'!C90,0,1)</f>
        <v>0</v>
      </c>
      <c r="J193" s="5">
        <f>IF('H Data'!D89='H Data'!D90,0,1)</f>
        <v>0</v>
      </c>
      <c r="K193" s="5">
        <f>IF('H Data'!E89='H Data'!E90,0,1)</f>
        <v>0</v>
      </c>
      <c r="L193" s="5">
        <f>IF('H Data'!F89='H Data'!F90,0,1)</f>
        <v>0</v>
      </c>
      <c r="M193" s="5">
        <f>IF('H Data'!G89='H Data'!G90,0,1)</f>
        <v>0</v>
      </c>
      <c r="N193" s="5">
        <f>IF('H Data'!H89='H Data'!H90,0,1)</f>
        <v>0</v>
      </c>
      <c r="O193" s="5">
        <f>IF('H Data'!I89='H Data'!I90,0,1)</f>
        <v>0</v>
      </c>
      <c r="P193" s="5">
        <f>IF('H Data'!J89='H Data'!J90,0,1)</f>
        <v>0</v>
      </c>
    </row>
    <row r="194" spans="2:16" ht="11.25">
      <c r="B194" s="5">
        <v>88</v>
      </c>
      <c r="G194" s="5">
        <f>IF('H Data'!A90='H Data'!A91,0,1)</f>
        <v>0</v>
      </c>
      <c r="H194" s="5">
        <f>IF('H Data'!B90='H Data'!B91,0,1)</f>
        <v>0</v>
      </c>
      <c r="I194" s="5">
        <f>IF('H Data'!C90='H Data'!C91,0,1)</f>
        <v>0</v>
      </c>
      <c r="J194" s="5">
        <f>IF('H Data'!D90='H Data'!D91,0,1)</f>
        <v>0</v>
      </c>
      <c r="K194" s="5">
        <f>IF('H Data'!E90='H Data'!E91,0,1)</f>
        <v>0</v>
      </c>
      <c r="L194" s="5">
        <f>IF('H Data'!F90='H Data'!F91,0,1)</f>
        <v>0</v>
      </c>
      <c r="M194" s="5">
        <f>IF('H Data'!G90='H Data'!G91,0,1)</f>
        <v>0</v>
      </c>
      <c r="N194" s="5">
        <f>IF('H Data'!H90='H Data'!H91,0,1)</f>
        <v>0</v>
      </c>
      <c r="O194" s="5">
        <f>IF('H Data'!I90='H Data'!I91,0,1)</f>
        <v>0</v>
      </c>
      <c r="P194" s="5">
        <f>IF('H Data'!J90='H Data'!J91,0,1)</f>
        <v>0</v>
      </c>
    </row>
    <row r="195" spans="2:16" ht="11.25">
      <c r="B195" s="5">
        <v>89</v>
      </c>
      <c r="G195" s="5">
        <f>IF('H Data'!A91='H Data'!A92,0,1)</f>
        <v>0</v>
      </c>
      <c r="H195" s="5">
        <f>IF('H Data'!B91='H Data'!B92,0,1)</f>
        <v>0</v>
      </c>
      <c r="I195" s="5">
        <f>IF('H Data'!C91='H Data'!C92,0,1)</f>
        <v>0</v>
      </c>
      <c r="J195" s="5">
        <f>IF('H Data'!D91='H Data'!D92,0,1)</f>
        <v>0</v>
      </c>
      <c r="K195" s="5">
        <f>IF('H Data'!E91='H Data'!E92,0,1)</f>
        <v>0</v>
      </c>
      <c r="L195" s="5">
        <f>IF('H Data'!F91='H Data'!F92,0,1)</f>
        <v>0</v>
      </c>
      <c r="M195" s="5">
        <f>IF('H Data'!G91='H Data'!G92,0,1)</f>
        <v>0</v>
      </c>
      <c r="N195" s="5">
        <f>IF('H Data'!H91='H Data'!H92,0,1)</f>
        <v>0</v>
      </c>
      <c r="O195" s="5">
        <f>IF('H Data'!I91='H Data'!I92,0,1)</f>
        <v>0</v>
      </c>
      <c r="P195" s="5">
        <f>IF('H Data'!J91='H Data'!J92,0,1)</f>
        <v>0</v>
      </c>
    </row>
    <row r="196" spans="2:16" ht="11.25">
      <c r="B196" s="5">
        <v>90</v>
      </c>
      <c r="G196" s="5">
        <f>IF('H Data'!A92='H Data'!A93,0,1)</f>
        <v>0</v>
      </c>
      <c r="H196" s="5">
        <f>IF('H Data'!B92='H Data'!B93,0,1)</f>
        <v>0</v>
      </c>
      <c r="I196" s="5">
        <f>IF('H Data'!C92='H Data'!C93,0,1)</f>
        <v>0</v>
      </c>
      <c r="J196" s="5">
        <f>IF('H Data'!D92='H Data'!D93,0,1)</f>
        <v>0</v>
      </c>
      <c r="K196" s="5">
        <f>IF('H Data'!E92='H Data'!E93,0,1)</f>
        <v>0</v>
      </c>
      <c r="L196" s="5">
        <f>IF('H Data'!F92='H Data'!F93,0,1)</f>
        <v>0</v>
      </c>
      <c r="M196" s="5">
        <f>IF('H Data'!G92='H Data'!G93,0,1)</f>
        <v>0</v>
      </c>
      <c r="N196" s="5">
        <f>IF('H Data'!H92='H Data'!H93,0,1)</f>
        <v>0</v>
      </c>
      <c r="O196" s="5">
        <f>IF('H Data'!I92='H Data'!I93,0,1)</f>
        <v>0</v>
      </c>
      <c r="P196" s="5">
        <f>IF('H Data'!J92='H Data'!J93,0,1)</f>
        <v>0</v>
      </c>
    </row>
    <row r="197" spans="2:16" ht="11.25">
      <c r="B197" s="5">
        <v>91</v>
      </c>
      <c r="G197" s="5">
        <f>IF('H Data'!A93='H Data'!A94,0,1)</f>
        <v>0</v>
      </c>
      <c r="H197" s="5">
        <f>IF('H Data'!B93='H Data'!B94,0,1)</f>
        <v>0</v>
      </c>
      <c r="I197" s="5">
        <f>IF('H Data'!C93='H Data'!C94,0,1)</f>
        <v>0</v>
      </c>
      <c r="J197" s="5">
        <f>IF('H Data'!D93='H Data'!D94,0,1)</f>
        <v>0</v>
      </c>
      <c r="K197" s="5">
        <f>IF('H Data'!E93='H Data'!E94,0,1)</f>
        <v>0</v>
      </c>
      <c r="L197" s="5">
        <f>IF('H Data'!F93='H Data'!F94,0,1)</f>
        <v>0</v>
      </c>
      <c r="M197" s="5">
        <f>IF('H Data'!G93='H Data'!G94,0,1)</f>
        <v>0</v>
      </c>
      <c r="N197" s="5">
        <f>IF('H Data'!H93='H Data'!H94,0,1)</f>
        <v>0</v>
      </c>
      <c r="O197" s="5">
        <f>IF('H Data'!I93='H Data'!I94,0,1)</f>
        <v>0</v>
      </c>
      <c r="P197" s="5">
        <f>IF('H Data'!J93='H Data'!J94,0,1)</f>
        <v>0</v>
      </c>
    </row>
    <row r="198" spans="2:16" ht="11.25">
      <c r="B198" s="5">
        <v>92</v>
      </c>
      <c r="G198" s="5">
        <f>IF('H Data'!A94='H Data'!A95,0,1)</f>
        <v>0</v>
      </c>
      <c r="H198" s="5">
        <f>IF('H Data'!B94='H Data'!B95,0,1)</f>
        <v>0</v>
      </c>
      <c r="I198" s="5">
        <f>IF('H Data'!C94='H Data'!C95,0,1)</f>
        <v>0</v>
      </c>
      <c r="J198" s="5">
        <f>IF('H Data'!D94='H Data'!D95,0,1)</f>
        <v>0</v>
      </c>
      <c r="K198" s="5">
        <f>IF('H Data'!E94='H Data'!E95,0,1)</f>
        <v>0</v>
      </c>
      <c r="L198" s="5">
        <f>IF('H Data'!F94='H Data'!F95,0,1)</f>
        <v>0</v>
      </c>
      <c r="M198" s="5">
        <f>IF('H Data'!G94='H Data'!G95,0,1)</f>
        <v>0</v>
      </c>
      <c r="N198" s="5">
        <f>IF('H Data'!H94='H Data'!H95,0,1)</f>
        <v>0</v>
      </c>
      <c r="O198" s="5">
        <f>IF('H Data'!I94='H Data'!I95,0,1)</f>
        <v>0</v>
      </c>
      <c r="P198" s="5">
        <f>IF('H Data'!J94='H Data'!J95,0,1)</f>
        <v>0</v>
      </c>
    </row>
    <row r="199" spans="2:16" ht="11.25">
      <c r="B199" s="5">
        <v>93</v>
      </c>
      <c r="G199" s="5">
        <f>IF('H Data'!A95='H Data'!A96,0,1)</f>
        <v>0</v>
      </c>
      <c r="H199" s="5">
        <f>IF('H Data'!B95='H Data'!B96,0,1)</f>
        <v>0</v>
      </c>
      <c r="I199" s="5">
        <f>IF('H Data'!C95='H Data'!C96,0,1)</f>
        <v>0</v>
      </c>
      <c r="J199" s="5">
        <f>IF('H Data'!D95='H Data'!D96,0,1)</f>
        <v>0</v>
      </c>
      <c r="K199" s="5">
        <f>IF('H Data'!E95='H Data'!E96,0,1)</f>
        <v>0</v>
      </c>
      <c r="L199" s="5">
        <f>IF('H Data'!F95='H Data'!F96,0,1)</f>
        <v>0</v>
      </c>
      <c r="M199" s="5">
        <f>IF('H Data'!G95='H Data'!G96,0,1)</f>
        <v>0</v>
      </c>
      <c r="N199" s="5">
        <f>IF('H Data'!H95='H Data'!H96,0,1)</f>
        <v>0</v>
      </c>
      <c r="O199" s="5">
        <f>IF('H Data'!I95='H Data'!I96,0,1)</f>
        <v>0</v>
      </c>
      <c r="P199" s="5">
        <f>IF('H Data'!J95='H Data'!J96,0,1)</f>
        <v>0</v>
      </c>
    </row>
    <row r="200" spans="2:16" ht="11.25">
      <c r="B200" s="5">
        <v>94</v>
      </c>
      <c r="G200" s="5">
        <f>IF('H Data'!A96='H Data'!A97,0,1)</f>
        <v>0</v>
      </c>
      <c r="H200" s="5">
        <f>IF('H Data'!B96='H Data'!B97,0,1)</f>
        <v>0</v>
      </c>
      <c r="I200" s="5">
        <f>IF('H Data'!C96='H Data'!C97,0,1)</f>
        <v>0</v>
      </c>
      <c r="J200" s="5">
        <f>IF('H Data'!D96='H Data'!D97,0,1)</f>
        <v>0</v>
      </c>
      <c r="K200" s="5">
        <f>IF('H Data'!E96='H Data'!E97,0,1)</f>
        <v>0</v>
      </c>
      <c r="L200" s="5">
        <f>IF('H Data'!F96='H Data'!F97,0,1)</f>
        <v>0</v>
      </c>
      <c r="M200" s="5">
        <f>IF('H Data'!G96='H Data'!G97,0,1)</f>
        <v>0</v>
      </c>
      <c r="N200" s="5">
        <f>IF('H Data'!H96='H Data'!H97,0,1)</f>
        <v>0</v>
      </c>
      <c r="O200" s="5">
        <f>IF('H Data'!I96='H Data'!I97,0,1)</f>
        <v>0</v>
      </c>
      <c r="P200" s="5">
        <f>IF('H Data'!J96='H Data'!J97,0,1)</f>
        <v>0</v>
      </c>
    </row>
    <row r="201" spans="2:16" ht="11.25">
      <c r="B201" s="5">
        <v>95</v>
      </c>
      <c r="G201" s="5">
        <f>IF('H Data'!A97='H Data'!A98,0,1)</f>
        <v>0</v>
      </c>
      <c r="H201" s="5">
        <f>IF('H Data'!B97='H Data'!B98,0,1)</f>
        <v>0</v>
      </c>
      <c r="I201" s="5">
        <f>IF('H Data'!C97='H Data'!C98,0,1)</f>
        <v>0</v>
      </c>
      <c r="J201" s="5">
        <f>IF('H Data'!D97='H Data'!D98,0,1)</f>
        <v>0</v>
      </c>
      <c r="K201" s="5">
        <f>IF('H Data'!E97='H Data'!E98,0,1)</f>
        <v>0</v>
      </c>
      <c r="L201" s="5">
        <f>IF('H Data'!F97='H Data'!F98,0,1)</f>
        <v>0</v>
      </c>
      <c r="M201" s="5">
        <f>IF('H Data'!G97='H Data'!G98,0,1)</f>
        <v>0</v>
      </c>
      <c r="N201" s="5">
        <f>IF('H Data'!H97='H Data'!H98,0,1)</f>
        <v>0</v>
      </c>
      <c r="O201" s="5">
        <f>IF('H Data'!I97='H Data'!I98,0,1)</f>
        <v>0</v>
      </c>
      <c r="P201" s="5">
        <f>IF('H Data'!J97='H Data'!J98,0,1)</f>
        <v>0</v>
      </c>
    </row>
    <row r="202" spans="2:16" ht="11.25">
      <c r="B202" s="5">
        <v>96</v>
      </c>
      <c r="G202" s="5">
        <f>IF('H Data'!A98='H Data'!A99,0,1)</f>
        <v>0</v>
      </c>
      <c r="H202" s="5">
        <f>IF('H Data'!B98='H Data'!B99,0,1)</f>
        <v>0</v>
      </c>
      <c r="I202" s="5">
        <f>IF('H Data'!C98='H Data'!C99,0,1)</f>
        <v>0</v>
      </c>
      <c r="J202" s="5">
        <f>IF('H Data'!D98='H Data'!D99,0,1)</f>
        <v>0</v>
      </c>
      <c r="K202" s="5">
        <f>IF('H Data'!E98='H Data'!E99,0,1)</f>
        <v>0</v>
      </c>
      <c r="L202" s="5">
        <f>IF('H Data'!F98='H Data'!F99,0,1)</f>
        <v>0</v>
      </c>
      <c r="M202" s="5">
        <f>IF('H Data'!G98='H Data'!G99,0,1)</f>
        <v>0</v>
      </c>
      <c r="N202" s="5">
        <f>IF('H Data'!H98='H Data'!H99,0,1)</f>
        <v>0</v>
      </c>
      <c r="O202" s="5">
        <f>IF('H Data'!I98='H Data'!I99,0,1)</f>
        <v>0</v>
      </c>
      <c r="P202" s="5">
        <f>IF('H Data'!J98='H Data'!J99,0,1)</f>
        <v>0</v>
      </c>
    </row>
    <row r="203" spans="2:16" ht="11.25">
      <c r="B203" s="5">
        <v>97</v>
      </c>
      <c r="G203" s="5">
        <f>IF('H Data'!A99='H Data'!A100,0,1)</f>
        <v>0</v>
      </c>
      <c r="H203" s="5">
        <f>IF('H Data'!B99='H Data'!B100,0,1)</f>
        <v>0</v>
      </c>
      <c r="I203" s="5">
        <f>IF('H Data'!C99='H Data'!C100,0,1)</f>
        <v>0</v>
      </c>
      <c r="J203" s="5">
        <f>IF('H Data'!D99='H Data'!D100,0,1)</f>
        <v>0</v>
      </c>
      <c r="K203" s="5">
        <f>IF('H Data'!E99='H Data'!E100,0,1)</f>
        <v>0</v>
      </c>
      <c r="L203" s="5">
        <f>IF('H Data'!F99='H Data'!F100,0,1)</f>
        <v>0</v>
      </c>
      <c r="M203" s="5">
        <f>IF('H Data'!G99='H Data'!G100,0,1)</f>
        <v>0</v>
      </c>
      <c r="N203" s="5">
        <f>IF('H Data'!H99='H Data'!H100,0,1)</f>
        <v>0</v>
      </c>
      <c r="O203" s="5">
        <f>IF('H Data'!I99='H Data'!I100,0,1)</f>
        <v>0</v>
      </c>
      <c r="P203" s="5">
        <f>IF('H Data'!J99='H Data'!J100,0,1)</f>
        <v>0</v>
      </c>
    </row>
    <row r="204" spans="2:16" ht="11.25">
      <c r="B204" s="5">
        <v>98</v>
      </c>
      <c r="G204" s="5">
        <f>IF('H Data'!A100='H Data'!A101,0,1)</f>
        <v>0</v>
      </c>
      <c r="H204" s="5">
        <f>IF('H Data'!B100='H Data'!B101,0,1)</f>
        <v>0</v>
      </c>
      <c r="I204" s="5">
        <f>IF('H Data'!C100='H Data'!C101,0,1)</f>
        <v>0</v>
      </c>
      <c r="J204" s="5">
        <f>IF('H Data'!D100='H Data'!D101,0,1)</f>
        <v>0</v>
      </c>
      <c r="K204" s="5">
        <f>IF('H Data'!E100='H Data'!E101,0,1)</f>
        <v>0</v>
      </c>
      <c r="L204" s="5">
        <f>IF('H Data'!F100='H Data'!F101,0,1)</f>
        <v>0</v>
      </c>
      <c r="M204" s="5">
        <f>IF('H Data'!G100='H Data'!G101,0,1)</f>
        <v>0</v>
      </c>
      <c r="N204" s="5">
        <f>IF('H Data'!H100='H Data'!H101,0,1)</f>
        <v>0</v>
      </c>
      <c r="O204" s="5">
        <f>IF('H Data'!I100='H Data'!I101,0,1)</f>
        <v>0</v>
      </c>
      <c r="P204" s="5">
        <f>IF('H Data'!J100='H Data'!J101,0,1)</f>
        <v>0</v>
      </c>
    </row>
    <row r="205" spans="2:16" ht="11.25">
      <c r="B205" s="5">
        <v>99</v>
      </c>
      <c r="G205" s="5">
        <f>IF('H Data'!A101='H Data'!A102,0,1)</f>
        <v>0</v>
      </c>
      <c r="H205" s="5">
        <f>IF('H Data'!B101='H Data'!B102,0,1)</f>
        <v>0</v>
      </c>
      <c r="I205" s="5">
        <f>IF('H Data'!C101='H Data'!C102,0,1)</f>
        <v>0</v>
      </c>
      <c r="J205" s="5">
        <f>IF('H Data'!D101='H Data'!D102,0,1)</f>
        <v>0</v>
      </c>
      <c r="K205" s="5">
        <f>IF('H Data'!E101='H Data'!E102,0,1)</f>
        <v>0</v>
      </c>
      <c r="L205" s="5">
        <f>IF('H Data'!F101='H Data'!F102,0,1)</f>
        <v>0</v>
      </c>
      <c r="M205" s="5">
        <f>IF('H Data'!G101='H Data'!G102,0,1)</f>
        <v>0</v>
      </c>
      <c r="N205" s="5">
        <f>IF('H Data'!H101='H Data'!H102,0,1)</f>
        <v>0</v>
      </c>
      <c r="O205" s="5">
        <f>IF('H Data'!I101='H Data'!I102,0,1)</f>
        <v>0</v>
      </c>
      <c r="P205" s="5">
        <f>IF('H Data'!J101='H Data'!J102,0,1)</f>
        <v>0</v>
      </c>
    </row>
    <row r="206" spans="2:16" ht="11.25">
      <c r="B206" s="5">
        <v>100</v>
      </c>
      <c r="G206" s="5">
        <f>IF('H Data'!A102='H Data'!A103,0,1)</f>
        <v>0</v>
      </c>
      <c r="H206" s="5">
        <f>IF('H Data'!B102='H Data'!B103,0,1)</f>
        <v>0</v>
      </c>
      <c r="I206" s="5">
        <f>IF('H Data'!C102='H Data'!C103,0,1)</f>
        <v>0</v>
      </c>
      <c r="J206" s="5">
        <f>IF('H Data'!D102='H Data'!D103,0,1)</f>
        <v>0</v>
      </c>
      <c r="K206" s="5">
        <f>IF('H Data'!E102='H Data'!E103,0,1)</f>
        <v>0</v>
      </c>
      <c r="L206" s="5">
        <f>IF('H Data'!F102='H Data'!F103,0,1)</f>
        <v>0</v>
      </c>
      <c r="M206" s="5">
        <f>IF('H Data'!G102='H Data'!G103,0,1)</f>
        <v>0</v>
      </c>
      <c r="N206" s="5">
        <f>IF('H Data'!H102='H Data'!H103,0,1)</f>
        <v>0</v>
      </c>
      <c r="O206" s="5">
        <f>IF('H Data'!I102='H Data'!I103,0,1)</f>
        <v>0</v>
      </c>
      <c r="P206" s="5">
        <f>IF('H Data'!J102='H Data'!J103,0,1)</f>
        <v>0</v>
      </c>
    </row>
    <row r="208" spans="6:16" ht="11.25">
      <c r="F208" s="160" t="s">
        <v>87</v>
      </c>
      <c r="G208" s="5">
        <f>SUM(G107:G206)</f>
        <v>4</v>
      </c>
      <c r="H208" s="5">
        <f>SUM(H107:H206)</f>
        <v>4</v>
      </c>
      <c r="I208" s="5">
        <f aca="true" t="shared" si="29" ref="I208:P208">SUM(I107:I206)</f>
        <v>0</v>
      </c>
      <c r="J208" s="5">
        <f t="shared" si="29"/>
        <v>0</v>
      </c>
      <c r="K208" s="5">
        <f t="shared" si="29"/>
        <v>0</v>
      </c>
      <c r="L208" s="5">
        <f t="shared" si="29"/>
        <v>0</v>
      </c>
      <c r="M208" s="5">
        <f t="shared" si="29"/>
        <v>0</v>
      </c>
      <c r="N208" s="5">
        <f t="shared" si="29"/>
        <v>0</v>
      </c>
      <c r="O208" s="5">
        <f t="shared" si="29"/>
        <v>0</v>
      </c>
      <c r="P208" s="5">
        <f t="shared" si="29"/>
        <v>0</v>
      </c>
    </row>
    <row r="209" spans="6:16" ht="11.25">
      <c r="F209" s="161" t="s">
        <v>88</v>
      </c>
      <c r="G209" s="146">
        <f>AB3-G208</f>
        <v>0</v>
      </c>
      <c r="H209" s="146">
        <f aca="true" t="shared" si="30" ref="H209:P209">AC3-H208</f>
        <v>0</v>
      </c>
      <c r="I209" s="146">
        <f t="shared" si="30"/>
        <v>0</v>
      </c>
      <c r="J209" s="146">
        <f t="shared" si="30"/>
        <v>0</v>
      </c>
      <c r="K209" s="146">
        <f t="shared" si="30"/>
        <v>0</v>
      </c>
      <c r="L209" s="146">
        <f t="shared" si="30"/>
        <v>0</v>
      </c>
      <c r="M209" s="146">
        <f t="shared" si="30"/>
        <v>0</v>
      </c>
      <c r="N209" s="146">
        <f t="shared" si="30"/>
        <v>0</v>
      </c>
      <c r="O209" s="146">
        <f t="shared" si="30"/>
        <v>0</v>
      </c>
      <c r="P209" s="146">
        <f t="shared" si="30"/>
        <v>0</v>
      </c>
    </row>
    <row r="210" spans="6:16" ht="11.25">
      <c r="F210" s="5" t="s">
        <v>89</v>
      </c>
      <c r="G210" s="162">
        <f>G209^3</f>
        <v>0</v>
      </c>
      <c r="H210" s="162">
        <f aca="true" t="shared" si="31" ref="H210:P210">H209^3</f>
        <v>0</v>
      </c>
      <c r="I210" s="162">
        <f t="shared" si="31"/>
        <v>0</v>
      </c>
      <c r="J210" s="162">
        <f t="shared" si="31"/>
        <v>0</v>
      </c>
      <c r="K210" s="162">
        <f t="shared" si="31"/>
        <v>0</v>
      </c>
      <c r="L210" s="162">
        <f t="shared" si="31"/>
        <v>0</v>
      </c>
      <c r="M210" s="162">
        <f t="shared" si="31"/>
        <v>0</v>
      </c>
      <c r="N210" s="162">
        <f t="shared" si="31"/>
        <v>0</v>
      </c>
      <c r="O210" s="162">
        <f t="shared" si="31"/>
        <v>0</v>
      </c>
      <c r="P210" s="162">
        <f t="shared" si="31"/>
        <v>0</v>
      </c>
    </row>
    <row r="211" spans="6:8" ht="11.25">
      <c r="F211" s="160" t="s">
        <v>90</v>
      </c>
      <c r="G211" s="303">
        <f>1-(SUM(G210:P210)-SUM(G209:P209))/(AL3^3-AL3)</f>
        <v>1</v>
      </c>
      <c r="H211" s="303"/>
    </row>
    <row r="307" ht="12" thickBot="1"/>
    <row r="308" spans="6:16" ht="12" thickBot="1">
      <c r="F308" s="5" t="s">
        <v>84</v>
      </c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</row>
    <row r="309" ht="11.25">
      <c r="F309" s="5" t="s">
        <v>85</v>
      </c>
    </row>
  </sheetData>
  <mergeCells count="16">
    <mergeCell ref="G211:H211"/>
    <mergeCell ref="AF5:AG5"/>
    <mergeCell ref="AF6:AG6"/>
    <mergeCell ref="AF7:AG7"/>
    <mergeCell ref="AF8:AG8"/>
    <mergeCell ref="AA5:AB5"/>
    <mergeCell ref="AA6:AB6"/>
    <mergeCell ref="A106:AF106"/>
    <mergeCell ref="AC5:AD5"/>
    <mergeCell ref="AC7:AD7"/>
    <mergeCell ref="AJ6:AL6"/>
    <mergeCell ref="AJ7:AL7"/>
    <mergeCell ref="AA8:AB8"/>
    <mergeCell ref="AC8:AD8"/>
    <mergeCell ref="AC6:AD6"/>
    <mergeCell ref="AA7:AB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H29" sqref="H29"/>
    </sheetView>
  </sheetViews>
  <sheetFormatPr defaultColWidth="9.140625" defaultRowHeight="12.75"/>
  <cols>
    <col min="1" max="1" width="13.7109375" style="0" customWidth="1"/>
    <col min="2" max="12" width="8.7109375" style="0" customWidth="1"/>
    <col min="13" max="13" width="22.00390625" style="0" customWidth="1"/>
    <col min="14" max="16384" width="8.7109375" style="0" customWidth="1"/>
  </cols>
  <sheetData>
    <row r="1" ht="12.75">
      <c r="A1" t="s">
        <v>126</v>
      </c>
    </row>
    <row r="2" spans="2:11" s="69" customFormat="1" ht="12.75" customHeight="1" thickBot="1">
      <c r="B2" s="22" t="s">
        <v>116</v>
      </c>
      <c r="C2" s="23" t="s">
        <v>117</v>
      </c>
      <c r="D2" s="22" t="s">
        <v>118</v>
      </c>
      <c r="E2" s="23" t="s">
        <v>119</v>
      </c>
      <c r="F2" s="22" t="s">
        <v>120</v>
      </c>
      <c r="G2" s="23" t="s">
        <v>121</v>
      </c>
      <c r="H2" s="22" t="s">
        <v>122</v>
      </c>
      <c r="I2" s="23" t="s">
        <v>123</v>
      </c>
      <c r="J2" s="22" t="s">
        <v>124</v>
      </c>
      <c r="K2" s="23" t="s">
        <v>125</v>
      </c>
    </row>
    <row r="3" spans="1:11" s="71" customFormat="1" ht="12.75">
      <c r="A3" s="178" t="s">
        <v>96</v>
      </c>
      <c r="B3" s="189">
        <f>IF('Fr Data'!B4="","",RANK('Fr Data'!B4,'Fr Data'!$B4:$K4,1))</f>
        <v>1</v>
      </c>
      <c r="C3" s="192">
        <f>IF('Fr Data'!C4="","",RANK('Fr Data'!C4,'Fr Data'!$B4:$K4,1))</f>
        <v>4</v>
      </c>
      <c r="D3" s="195">
        <f>IF('Fr Data'!D4="","",RANK('Fr Data'!D4,'Fr Data'!$B4:$K4,1))</f>
        <v>3</v>
      </c>
      <c r="E3" s="192">
        <f>IF('Fr Data'!E4="","",RANK('Fr Data'!E4,'Fr Data'!$B4:$K4,1))</f>
        <v>2</v>
      </c>
      <c r="F3" s="195">
        <f>IF('Fr Data'!F4="","",RANK('Fr Data'!F4,'Fr Data'!$B4:$K4,1))</f>
      </c>
      <c r="G3" s="192">
        <f>IF('Fr Data'!G4="","",RANK('Fr Data'!G4,'Fr Data'!$B4:$K4,1))</f>
      </c>
      <c r="H3" s="195">
        <f>IF('Fr Data'!H4="","",RANK('Fr Data'!H4,'Fr Data'!$B4:$K4,1))</f>
      </c>
      <c r="I3" s="192">
        <f>IF('Fr Data'!I4="","",RANK('Fr Data'!I4,'Fr Data'!$B4:$K4,1))</f>
      </c>
      <c r="J3" s="195">
        <f>IF('Fr Data'!J4="","",RANK('Fr Data'!J4,'Fr Data'!$B4:$K4,1))</f>
      </c>
      <c r="K3" s="198">
        <f>IF('Fr Data'!K4="","",RANK('Fr Data'!K4,'Fr Data'!$B4:$K4,1))</f>
      </c>
    </row>
    <row r="4" spans="1:11" s="71" customFormat="1" ht="12.75">
      <c r="A4" s="179" t="s">
        <v>97</v>
      </c>
      <c r="B4" s="190">
        <f>IF('Fr Data'!B5="","",RANK('Fr Data'!B5,'Fr Data'!$B5:$K5,1))</f>
        <v>2</v>
      </c>
      <c r="C4" s="193">
        <f>IF('Fr Data'!C5="","",RANK('Fr Data'!C5,'Fr Data'!$B5:$K5,1))</f>
        <v>1</v>
      </c>
      <c r="D4" s="196">
        <f>IF('Fr Data'!D5="","",RANK('Fr Data'!D5,'Fr Data'!$B5:$K5,1))</f>
        <v>4</v>
      </c>
      <c r="E4" s="193">
        <f>IF('Fr Data'!E5="","",RANK('Fr Data'!E5,'Fr Data'!$B5:$K5,1))</f>
        <v>3</v>
      </c>
      <c r="F4" s="196">
        <f>IF('Fr Data'!F5="","",RANK('Fr Data'!F5,'Fr Data'!$B5:$K5,1))</f>
      </c>
      <c r="G4" s="193">
        <f>IF('Fr Data'!G5="","",RANK('Fr Data'!G5,'Fr Data'!$B5:$K5,1))</f>
      </c>
      <c r="H4" s="196">
        <f>IF('Fr Data'!H5="","",RANK('Fr Data'!H5,'Fr Data'!$B5:$K5,1))</f>
      </c>
      <c r="I4" s="193">
        <f>IF('Fr Data'!I5="","",RANK('Fr Data'!I5,'Fr Data'!$B5:$K5,1))</f>
      </c>
      <c r="J4" s="196">
        <f>IF('Fr Data'!J5="","",RANK('Fr Data'!J5,'Fr Data'!$B5:$K5,1))</f>
      </c>
      <c r="K4" s="199">
        <f>IF('Fr Data'!K5="","",RANK('Fr Data'!K5,'Fr Data'!$B5:$K5,1))</f>
      </c>
    </row>
    <row r="5" spans="1:11" s="71" customFormat="1" ht="12.75">
      <c r="A5" s="179" t="s">
        <v>98</v>
      </c>
      <c r="B5" s="190">
        <f>IF('Fr Data'!B6="","",RANK('Fr Data'!B6,'Fr Data'!$B6:$K6,1))</f>
        <v>1</v>
      </c>
      <c r="C5" s="193">
        <f>IF('Fr Data'!C6="","",RANK('Fr Data'!C6,'Fr Data'!$B6:$K6,1))</f>
        <v>2</v>
      </c>
      <c r="D5" s="196">
        <f>IF('Fr Data'!D6="","",RANK('Fr Data'!D6,'Fr Data'!$B6:$K6,1))</f>
        <v>3</v>
      </c>
      <c r="E5" s="193">
        <f>IF('Fr Data'!E6="","",RANK('Fr Data'!E6,'Fr Data'!$B6:$K6,1))</f>
        <v>4</v>
      </c>
      <c r="F5" s="196">
        <f>IF('Fr Data'!F6="","",RANK('Fr Data'!F6,'Fr Data'!$B6:$K6,1))</f>
      </c>
      <c r="G5" s="193">
        <f>IF('Fr Data'!G6="","",RANK('Fr Data'!G6,'Fr Data'!$B6:$K6,1))</f>
      </c>
      <c r="H5" s="196">
        <f>IF('Fr Data'!H6="","",RANK('Fr Data'!H6,'Fr Data'!$B6:$K6,1))</f>
      </c>
      <c r="I5" s="193">
        <f>IF('Fr Data'!I6="","",RANK('Fr Data'!I6,'Fr Data'!$B6:$K6,1))</f>
      </c>
      <c r="J5" s="196">
        <f>IF('Fr Data'!J6="","",RANK('Fr Data'!J6,'Fr Data'!$B6:$K6,1))</f>
      </c>
      <c r="K5" s="199">
        <f>IF('Fr Data'!K6="","",RANK('Fr Data'!K6,'Fr Data'!$B6:$K6,1))</f>
      </c>
    </row>
    <row r="6" spans="1:11" s="71" customFormat="1" ht="12.75">
      <c r="A6" s="179" t="s">
        <v>99</v>
      </c>
      <c r="B6" s="190">
        <f>IF('Fr Data'!B7="","",RANK('Fr Data'!B7,'Fr Data'!$B7:$K7,1))</f>
        <v>3</v>
      </c>
      <c r="C6" s="193">
        <f>IF('Fr Data'!C7="","",RANK('Fr Data'!C7,'Fr Data'!$B7:$K7,1))</f>
        <v>2</v>
      </c>
      <c r="D6" s="196">
        <f>IF('Fr Data'!D7="","",RANK('Fr Data'!D7,'Fr Data'!$B7:$K7,1))</f>
        <v>4</v>
      </c>
      <c r="E6" s="193">
        <f>IF('Fr Data'!E7="","",RANK('Fr Data'!E7,'Fr Data'!$B7:$K7,1))</f>
        <v>1</v>
      </c>
      <c r="F6" s="196">
        <f>IF('Fr Data'!F7="","",RANK('Fr Data'!F7,'Fr Data'!$B7:$K7,1))</f>
      </c>
      <c r="G6" s="193">
        <f>IF('Fr Data'!G7="","",RANK('Fr Data'!G7,'Fr Data'!$B7:$K7,1))</f>
      </c>
      <c r="H6" s="196">
        <f>IF('Fr Data'!H7="","",RANK('Fr Data'!H7,'Fr Data'!$B7:$K7,1))</f>
      </c>
      <c r="I6" s="193">
        <f>IF('Fr Data'!I7="","",RANK('Fr Data'!I7,'Fr Data'!$B7:$K7,1))</f>
      </c>
      <c r="J6" s="196">
        <f>IF('Fr Data'!J7="","",RANK('Fr Data'!J7,'Fr Data'!$B7:$K7,1))</f>
      </c>
      <c r="K6" s="199">
        <f>IF('Fr Data'!K7="","",RANK('Fr Data'!K7,'Fr Data'!$B7:$K7,1))</f>
      </c>
    </row>
    <row r="7" spans="1:11" s="71" customFormat="1" ht="12.75">
      <c r="A7" s="179" t="s">
        <v>100</v>
      </c>
      <c r="B7" s="190">
        <f>IF('Fr Data'!B8="","",RANK('Fr Data'!B8,'Fr Data'!$B8:$K8,1))</f>
        <v>2</v>
      </c>
      <c r="C7" s="193">
        <f>IF('Fr Data'!C8="","",RANK('Fr Data'!C8,'Fr Data'!$B8:$K8,1))</f>
        <v>3</v>
      </c>
      <c r="D7" s="196">
        <f>IF('Fr Data'!D8="","",RANK('Fr Data'!D8,'Fr Data'!$B8:$K8,1))</f>
        <v>4</v>
      </c>
      <c r="E7" s="193">
        <f>IF('Fr Data'!E8="","",RANK('Fr Data'!E8,'Fr Data'!$B8:$K8,1))</f>
        <v>1</v>
      </c>
      <c r="F7" s="196">
        <f>IF('Fr Data'!F8="","",RANK('Fr Data'!F8,'Fr Data'!$B8:$K8,1))</f>
      </c>
      <c r="G7" s="193">
        <f>IF('Fr Data'!G8="","",RANK('Fr Data'!G8,'Fr Data'!$B8:$K8,1))</f>
      </c>
      <c r="H7" s="196">
        <f>IF('Fr Data'!H8="","",RANK('Fr Data'!H8,'Fr Data'!$B8:$K8,1))</f>
      </c>
      <c r="I7" s="193">
        <f>IF('Fr Data'!I8="","",RANK('Fr Data'!I8,'Fr Data'!$B8:$K8,1))</f>
      </c>
      <c r="J7" s="196">
        <f>IF('Fr Data'!J8="","",RANK('Fr Data'!J8,'Fr Data'!$B8:$K8,1))</f>
      </c>
      <c r="K7" s="199">
        <f>IF('Fr Data'!K8="","",RANK('Fr Data'!K8,'Fr Data'!$B8:$K8,1))</f>
      </c>
    </row>
    <row r="8" spans="1:11" s="71" customFormat="1" ht="12.75">
      <c r="A8" s="179" t="s">
        <v>101</v>
      </c>
      <c r="B8" s="190">
        <f>IF('Fr Data'!B9="","",RANK('Fr Data'!B9,'Fr Data'!$B9:$K9,1))</f>
      </c>
      <c r="C8" s="193">
        <f>IF('Fr Data'!C9="","",RANK('Fr Data'!C9,'Fr Data'!$B9:$K9,1))</f>
      </c>
      <c r="D8" s="196">
        <f>IF('Fr Data'!D9="","",RANK('Fr Data'!D9,'Fr Data'!$B9:$K9,1))</f>
      </c>
      <c r="E8" s="193">
        <f>IF('Fr Data'!E9="","",RANK('Fr Data'!E9,'Fr Data'!$B9:$K9,1))</f>
      </c>
      <c r="F8" s="196">
        <f>IF('Fr Data'!F9="","",RANK('Fr Data'!F9,'Fr Data'!$B9:$K9,1))</f>
      </c>
      <c r="G8" s="193">
        <f>IF('Fr Data'!G9="","",RANK('Fr Data'!G9,'Fr Data'!$B9:$K9,1))</f>
      </c>
      <c r="H8" s="196">
        <f>IF('Fr Data'!H9="","",RANK('Fr Data'!H9,'Fr Data'!$B9:$K9,1))</f>
      </c>
      <c r="I8" s="193">
        <f>IF('Fr Data'!I9="","",RANK('Fr Data'!I9,'Fr Data'!$B9:$K9,1))</f>
      </c>
      <c r="J8" s="196">
        <f>IF('Fr Data'!J9="","",RANK('Fr Data'!J9,'Fr Data'!$B9:$K9,1))</f>
      </c>
      <c r="K8" s="199">
        <f>IF('Fr Data'!K9="","",RANK('Fr Data'!K9,'Fr Data'!$B9:$K9,1))</f>
      </c>
    </row>
    <row r="9" spans="1:11" s="71" customFormat="1" ht="12.75">
      <c r="A9" s="179" t="s">
        <v>102</v>
      </c>
      <c r="B9" s="190">
        <f>IF('Fr Data'!B10="","",RANK('Fr Data'!B10,'Fr Data'!$B10:$K10,1))</f>
      </c>
      <c r="C9" s="193">
        <f>IF('Fr Data'!C10="","",RANK('Fr Data'!C10,'Fr Data'!$B10:$K10,1))</f>
      </c>
      <c r="D9" s="196">
        <f>IF('Fr Data'!D10="","",RANK('Fr Data'!D10,'Fr Data'!$B10:$K10,1))</f>
      </c>
      <c r="E9" s="193">
        <f>IF('Fr Data'!E10="","",RANK('Fr Data'!E10,'Fr Data'!$B10:$K10,1))</f>
      </c>
      <c r="F9" s="196">
        <f>IF('Fr Data'!F10="","",RANK('Fr Data'!F10,'Fr Data'!$B10:$K10,1))</f>
      </c>
      <c r="G9" s="193">
        <f>IF('Fr Data'!G10="","",RANK('Fr Data'!G10,'Fr Data'!$B10:$K10,1))</f>
      </c>
      <c r="H9" s="196">
        <f>IF('Fr Data'!H10="","",RANK('Fr Data'!H10,'Fr Data'!$B10:$K10,1))</f>
      </c>
      <c r="I9" s="193">
        <f>IF('Fr Data'!I10="","",RANK('Fr Data'!I10,'Fr Data'!$B10:$K10,1))</f>
      </c>
      <c r="J9" s="196">
        <f>IF('Fr Data'!J10="","",RANK('Fr Data'!J10,'Fr Data'!$B10:$K10,1))</f>
      </c>
      <c r="K9" s="199">
        <f>IF('Fr Data'!K10="","",RANK('Fr Data'!K10,'Fr Data'!$B10:$K10,1))</f>
      </c>
    </row>
    <row r="10" spans="1:11" s="71" customFormat="1" ht="15" customHeight="1">
      <c r="A10" s="179" t="s">
        <v>103</v>
      </c>
      <c r="B10" s="190">
        <f>IF('Fr Data'!B11="","",RANK('Fr Data'!B11,'Fr Data'!$B11:$K11,1))</f>
      </c>
      <c r="C10" s="193">
        <f>IF('Fr Data'!C11="","",RANK('Fr Data'!C11,'Fr Data'!$B11:$K11,1))</f>
      </c>
      <c r="D10" s="196">
        <f>IF('Fr Data'!D11="","",RANK('Fr Data'!D11,'Fr Data'!$B11:$K11,1))</f>
      </c>
      <c r="E10" s="193">
        <f>IF('Fr Data'!E11="","",RANK('Fr Data'!E11,'Fr Data'!$B11:$K11,1))</f>
      </c>
      <c r="F10" s="196">
        <f>IF('Fr Data'!F11="","",RANK('Fr Data'!F11,'Fr Data'!$B11:$K11,1))</f>
      </c>
      <c r="G10" s="193">
        <f>IF('Fr Data'!G11="","",RANK('Fr Data'!G11,'Fr Data'!$B11:$K11,1))</f>
      </c>
      <c r="H10" s="196">
        <f>IF('Fr Data'!H11="","",RANK('Fr Data'!H11,'Fr Data'!$B11:$K11,1))</f>
      </c>
      <c r="I10" s="193">
        <f>IF('Fr Data'!I11="","",RANK('Fr Data'!I11,'Fr Data'!$B11:$K11,1))</f>
      </c>
      <c r="J10" s="196">
        <f>IF('Fr Data'!J11="","",RANK('Fr Data'!J11,'Fr Data'!$B11:$K11,1))</f>
      </c>
      <c r="K10" s="199">
        <f>IF('Fr Data'!K11="","",RANK('Fr Data'!K11,'Fr Data'!$B11:$K11,1))</f>
      </c>
    </row>
    <row r="11" spans="1:11" s="71" customFormat="1" ht="15" customHeight="1">
      <c r="A11" s="179" t="s">
        <v>104</v>
      </c>
      <c r="B11" s="190">
        <f>IF('Fr Data'!B12="","",RANK('Fr Data'!B12,'Fr Data'!$B12:$K12,1))</f>
      </c>
      <c r="C11" s="193">
        <f>IF('Fr Data'!C12="","",RANK('Fr Data'!C12,'Fr Data'!$B12:$K12,1))</f>
      </c>
      <c r="D11" s="196">
        <f>IF('Fr Data'!D12="","",RANK('Fr Data'!D12,'Fr Data'!$B12:$K12,1))</f>
      </c>
      <c r="E11" s="193">
        <f>IF('Fr Data'!E12="","",RANK('Fr Data'!E12,'Fr Data'!$B12:$K12,1))</f>
      </c>
      <c r="F11" s="196">
        <f>IF('Fr Data'!F12="","",RANK('Fr Data'!F12,'Fr Data'!$B12:$K12,1))</f>
      </c>
      <c r="G11" s="193">
        <f>IF('Fr Data'!G12="","",RANK('Fr Data'!G12,'Fr Data'!$B12:$K12,1))</f>
      </c>
      <c r="H11" s="196">
        <f>IF('Fr Data'!H12="","",RANK('Fr Data'!H12,'Fr Data'!$B12:$K12,1))</f>
      </c>
      <c r="I11" s="193">
        <f>IF('Fr Data'!I12="","",RANK('Fr Data'!I12,'Fr Data'!$B12:$K12,1))</f>
      </c>
      <c r="J11" s="196">
        <f>IF('Fr Data'!J12="","",RANK('Fr Data'!J12,'Fr Data'!$B12:$K12,1))</f>
      </c>
      <c r="K11" s="199">
        <f>IF('Fr Data'!K12="","",RANK('Fr Data'!K12,'Fr Data'!$B12:$K12,1))</f>
      </c>
    </row>
    <row r="12" spans="1:11" s="71" customFormat="1" ht="12.75">
      <c r="A12" s="179" t="s">
        <v>105</v>
      </c>
      <c r="B12" s="190">
        <f>IF('Fr Data'!B13="","",RANK('Fr Data'!B13,'Fr Data'!$B13:$K13,1))</f>
      </c>
      <c r="C12" s="193">
        <f>IF('Fr Data'!C13="","",RANK('Fr Data'!C13,'Fr Data'!$B13:$K13,1))</f>
      </c>
      <c r="D12" s="196">
        <f>IF('Fr Data'!D13="","",RANK('Fr Data'!D13,'Fr Data'!$B13:$K13,1))</f>
      </c>
      <c r="E12" s="193">
        <f>IF('Fr Data'!E13="","",RANK('Fr Data'!E13,'Fr Data'!$B13:$K13,1))</f>
      </c>
      <c r="F12" s="196">
        <f>IF('Fr Data'!F13="","",RANK('Fr Data'!F13,'Fr Data'!$B13:$K13,1))</f>
      </c>
      <c r="G12" s="193">
        <f>IF('Fr Data'!G13="","",RANK('Fr Data'!G13,'Fr Data'!$B13:$K13,1))</f>
      </c>
      <c r="H12" s="196">
        <f>IF('Fr Data'!H13="","",RANK('Fr Data'!H13,'Fr Data'!$B13:$K13,1))</f>
      </c>
      <c r="I12" s="193">
        <f>IF('Fr Data'!I13="","",RANK('Fr Data'!I13,'Fr Data'!$B13:$K13,1))</f>
      </c>
      <c r="J12" s="196">
        <f>IF('Fr Data'!J13="","",RANK('Fr Data'!J13,'Fr Data'!$B13:$K13,1))</f>
      </c>
      <c r="K12" s="199">
        <f>IF('Fr Data'!K13="","",RANK('Fr Data'!K13,'Fr Data'!$B13:$K13,1))</f>
      </c>
    </row>
    <row r="13" spans="1:11" s="71" customFormat="1" ht="12.75">
      <c r="A13" s="179" t="s">
        <v>106</v>
      </c>
      <c r="B13" s="190">
        <f>IF('Fr Data'!B14="","",RANK('Fr Data'!B14,'Fr Data'!$B14:$K14,1))</f>
      </c>
      <c r="C13" s="193">
        <f>IF('Fr Data'!C14="","",RANK('Fr Data'!C14,'Fr Data'!$B14:$K14,1))</f>
      </c>
      <c r="D13" s="196">
        <f>IF('Fr Data'!D14="","",RANK('Fr Data'!D14,'Fr Data'!$B14:$K14,1))</f>
      </c>
      <c r="E13" s="193">
        <f>IF('Fr Data'!E14="","",RANK('Fr Data'!E14,'Fr Data'!$B14:$K14,1))</f>
      </c>
      <c r="F13" s="196">
        <f>IF('Fr Data'!F14="","",RANK('Fr Data'!F14,'Fr Data'!$B14:$K14,1))</f>
      </c>
      <c r="G13" s="193">
        <f>IF('Fr Data'!G14="","",RANK('Fr Data'!G14,'Fr Data'!$B14:$K14,1))</f>
      </c>
      <c r="H13" s="196">
        <f>IF('Fr Data'!H14="","",RANK('Fr Data'!H14,'Fr Data'!$B14:$K14,1))</f>
      </c>
      <c r="I13" s="193">
        <f>IF('Fr Data'!I14="","",RANK('Fr Data'!I14,'Fr Data'!$B14:$K14,1))</f>
      </c>
      <c r="J13" s="196">
        <f>IF('Fr Data'!J14="","",RANK('Fr Data'!J14,'Fr Data'!$B14:$K14,1))</f>
      </c>
      <c r="K13" s="199">
        <f>IF('Fr Data'!K14="","",RANK('Fr Data'!K14,'Fr Data'!$B14:$K14,1))</f>
      </c>
    </row>
    <row r="14" spans="1:11" s="71" customFormat="1" ht="12.75">
      <c r="A14" s="179" t="s">
        <v>107</v>
      </c>
      <c r="B14" s="190">
        <f>IF('Fr Data'!B15="","",RANK('Fr Data'!B15,'Fr Data'!$B15:$K15,1))</f>
      </c>
      <c r="C14" s="193">
        <f>IF('Fr Data'!C15="","",RANK('Fr Data'!C15,'Fr Data'!$B15:$K15,1))</f>
      </c>
      <c r="D14" s="196">
        <f>IF('Fr Data'!D15="","",RANK('Fr Data'!D15,'Fr Data'!$B15:$K15,1))</f>
      </c>
      <c r="E14" s="193">
        <f>IF('Fr Data'!E15="","",RANK('Fr Data'!E15,'Fr Data'!$B15:$K15,1))</f>
      </c>
      <c r="F14" s="196">
        <f>IF('Fr Data'!F15="","",RANK('Fr Data'!F15,'Fr Data'!$B15:$K15,1))</f>
      </c>
      <c r="G14" s="193">
        <f>IF('Fr Data'!G15="","",RANK('Fr Data'!G15,'Fr Data'!$B15:$K15,1))</f>
      </c>
      <c r="H14" s="196">
        <f>IF('Fr Data'!H15="","",RANK('Fr Data'!H15,'Fr Data'!$B15:$K15,1))</f>
      </c>
      <c r="I14" s="193">
        <f>IF('Fr Data'!I15="","",RANK('Fr Data'!I15,'Fr Data'!$B15:$K15,1))</f>
      </c>
      <c r="J14" s="196">
        <f>IF('Fr Data'!J15="","",RANK('Fr Data'!J15,'Fr Data'!$B15:$K15,1))</f>
      </c>
      <c r="K14" s="199">
        <f>IF('Fr Data'!K15="","",RANK('Fr Data'!K15,'Fr Data'!$B15:$K15,1))</f>
      </c>
    </row>
    <row r="15" spans="1:11" s="71" customFormat="1" ht="12.75">
      <c r="A15" s="179" t="s">
        <v>108</v>
      </c>
      <c r="B15" s="190">
        <f>IF('Fr Data'!B16="","",RANK('Fr Data'!B16,'Fr Data'!$B16:$K16,1))</f>
      </c>
      <c r="C15" s="193">
        <f>IF('Fr Data'!C16="","",RANK('Fr Data'!C16,'Fr Data'!$B16:$K16,1))</f>
      </c>
      <c r="D15" s="196">
        <f>IF('Fr Data'!D16="","",RANK('Fr Data'!D16,'Fr Data'!$B16:$K16,1))</f>
      </c>
      <c r="E15" s="193">
        <f>IF('Fr Data'!E16="","",RANK('Fr Data'!E16,'Fr Data'!$B16:$K16,1))</f>
      </c>
      <c r="F15" s="196">
        <f>IF('Fr Data'!F16="","",RANK('Fr Data'!F16,'Fr Data'!$B16:$K16,1))</f>
      </c>
      <c r="G15" s="193">
        <f>IF('Fr Data'!G16="","",RANK('Fr Data'!G16,'Fr Data'!$B16:$K16,1))</f>
      </c>
      <c r="H15" s="196">
        <f>IF('Fr Data'!H16="","",RANK('Fr Data'!H16,'Fr Data'!$B16:$K16,1))</f>
      </c>
      <c r="I15" s="193">
        <f>IF('Fr Data'!I16="","",RANK('Fr Data'!I16,'Fr Data'!$B16:$K16,1))</f>
      </c>
      <c r="J15" s="196">
        <f>IF('Fr Data'!J16="","",RANK('Fr Data'!J16,'Fr Data'!$B16:$K16,1))</f>
      </c>
      <c r="K15" s="199">
        <f>IF('Fr Data'!K16="","",RANK('Fr Data'!K16,'Fr Data'!$B16:$K16,1))</f>
      </c>
    </row>
    <row r="16" spans="1:11" s="71" customFormat="1" ht="12.75">
      <c r="A16" s="179" t="s">
        <v>109</v>
      </c>
      <c r="B16" s="190">
        <f>IF('Fr Data'!B17="","",RANK('Fr Data'!B17,'Fr Data'!$B17:$K17,1))</f>
      </c>
      <c r="C16" s="193">
        <f>IF('Fr Data'!C17="","",RANK('Fr Data'!C17,'Fr Data'!$B17:$K17,1))</f>
      </c>
      <c r="D16" s="196">
        <f>IF('Fr Data'!D17="","",RANK('Fr Data'!D17,'Fr Data'!$B17:$K17,1))</f>
      </c>
      <c r="E16" s="193">
        <f>IF('Fr Data'!E17="","",RANK('Fr Data'!E17,'Fr Data'!$B17:$K17,1))</f>
      </c>
      <c r="F16" s="196">
        <f>IF('Fr Data'!F17="","",RANK('Fr Data'!F17,'Fr Data'!$B17:$K17,1))</f>
      </c>
      <c r="G16" s="193">
        <f>IF('Fr Data'!G17="","",RANK('Fr Data'!G17,'Fr Data'!$B17:$K17,1))</f>
      </c>
      <c r="H16" s="196">
        <f>IF('Fr Data'!H17="","",RANK('Fr Data'!H17,'Fr Data'!$B17:$K17,1))</f>
      </c>
      <c r="I16" s="193">
        <f>IF('Fr Data'!I17="","",RANK('Fr Data'!I17,'Fr Data'!$B17:$K17,1))</f>
      </c>
      <c r="J16" s="196">
        <f>IF('Fr Data'!J17="","",RANK('Fr Data'!J17,'Fr Data'!$B17:$K17,1))</f>
      </c>
      <c r="K16" s="199">
        <f>IF('Fr Data'!K17="","",RANK('Fr Data'!K17,'Fr Data'!$B17:$K17,1))</f>
      </c>
    </row>
    <row r="17" spans="1:11" s="71" customFormat="1" ht="12.75">
      <c r="A17" s="179" t="s">
        <v>110</v>
      </c>
      <c r="B17" s="190">
        <f>IF('Fr Data'!B18="","",RANK('Fr Data'!B18,'Fr Data'!$B18:$K18,1))</f>
      </c>
      <c r="C17" s="193">
        <f>IF('Fr Data'!C18="","",RANK('Fr Data'!C18,'Fr Data'!$B18:$K18,1))</f>
      </c>
      <c r="D17" s="196">
        <f>IF('Fr Data'!D18="","",RANK('Fr Data'!D18,'Fr Data'!$B18:$K18,1))</f>
      </c>
      <c r="E17" s="193">
        <f>IF('Fr Data'!E18="","",RANK('Fr Data'!E18,'Fr Data'!$B18:$K18,1))</f>
      </c>
      <c r="F17" s="196">
        <f>IF('Fr Data'!F18="","",RANK('Fr Data'!F18,'Fr Data'!$B18:$K18,1))</f>
      </c>
      <c r="G17" s="193">
        <f>IF('Fr Data'!G18="","",RANK('Fr Data'!G18,'Fr Data'!$B18:$K18,1))</f>
      </c>
      <c r="H17" s="196">
        <f>IF('Fr Data'!H18="","",RANK('Fr Data'!H18,'Fr Data'!$B18:$K18,1))</f>
      </c>
      <c r="I17" s="193">
        <f>IF('Fr Data'!I18="","",RANK('Fr Data'!I18,'Fr Data'!$B18:$K18,1))</f>
      </c>
      <c r="J17" s="196">
        <f>IF('Fr Data'!J18="","",RANK('Fr Data'!J18,'Fr Data'!$B18:$K18,1))</f>
      </c>
      <c r="K17" s="199">
        <f>IF('Fr Data'!K18="","",RANK('Fr Data'!K18,'Fr Data'!$B18:$K18,1))</f>
      </c>
    </row>
    <row r="18" spans="1:11" s="71" customFormat="1" ht="12.75">
      <c r="A18" s="179" t="s">
        <v>111</v>
      </c>
      <c r="B18" s="190">
        <f>IF('Fr Data'!B19="","",RANK('Fr Data'!B19,'Fr Data'!$B19:$K19,1))</f>
      </c>
      <c r="C18" s="193">
        <f>IF('Fr Data'!C19="","",RANK('Fr Data'!C19,'Fr Data'!$B19:$K19,1))</f>
      </c>
      <c r="D18" s="196">
        <f>IF('Fr Data'!D19="","",RANK('Fr Data'!D19,'Fr Data'!$B19:$K19,1))</f>
      </c>
      <c r="E18" s="193">
        <f>IF('Fr Data'!E19="","",RANK('Fr Data'!E19,'Fr Data'!$B19:$K19,1))</f>
      </c>
      <c r="F18" s="196">
        <f>IF('Fr Data'!F19="","",RANK('Fr Data'!F19,'Fr Data'!$B19:$K19,1))</f>
      </c>
      <c r="G18" s="193">
        <f>IF('Fr Data'!G19="","",RANK('Fr Data'!G19,'Fr Data'!$B19:$K19,1))</f>
      </c>
      <c r="H18" s="196">
        <f>IF('Fr Data'!H19="","",RANK('Fr Data'!H19,'Fr Data'!$B19:$K19,1))</f>
      </c>
      <c r="I18" s="193">
        <f>IF('Fr Data'!I19="","",RANK('Fr Data'!I19,'Fr Data'!$B19:$K19,1))</f>
      </c>
      <c r="J18" s="196">
        <f>IF('Fr Data'!J19="","",RANK('Fr Data'!J19,'Fr Data'!$B19:$K19,1))</f>
      </c>
      <c r="K18" s="199">
        <f>IF('Fr Data'!K19="","",RANK('Fr Data'!K19,'Fr Data'!$B19:$K19,1))</f>
      </c>
    </row>
    <row r="19" spans="1:11" s="71" customFormat="1" ht="12.75">
      <c r="A19" s="179" t="s">
        <v>112</v>
      </c>
      <c r="B19" s="190">
        <f>IF('Fr Data'!B20="","",RANK('Fr Data'!B20,'Fr Data'!$B20:$K20,1))</f>
      </c>
      <c r="C19" s="193">
        <f>IF('Fr Data'!C20="","",RANK('Fr Data'!C20,'Fr Data'!$B20:$K20,1))</f>
      </c>
      <c r="D19" s="196">
        <f>IF('Fr Data'!D20="","",RANK('Fr Data'!D20,'Fr Data'!$B20:$K20,1))</f>
      </c>
      <c r="E19" s="193">
        <f>IF('Fr Data'!E20="","",RANK('Fr Data'!E20,'Fr Data'!$B20:$K20,1))</f>
      </c>
      <c r="F19" s="196">
        <f>IF('Fr Data'!F20="","",RANK('Fr Data'!F20,'Fr Data'!$B20:$K20,1))</f>
      </c>
      <c r="G19" s="193">
        <f>IF('Fr Data'!G20="","",RANK('Fr Data'!G20,'Fr Data'!$B20:$K20,1))</f>
      </c>
      <c r="H19" s="196">
        <f>IF('Fr Data'!H20="","",RANK('Fr Data'!H20,'Fr Data'!$B20:$K20,1))</f>
      </c>
      <c r="I19" s="193">
        <f>IF('Fr Data'!I20="","",RANK('Fr Data'!I20,'Fr Data'!$B20:$K20,1))</f>
      </c>
      <c r="J19" s="196">
        <f>IF('Fr Data'!J20="","",RANK('Fr Data'!J20,'Fr Data'!$B20:$K20,1))</f>
      </c>
      <c r="K19" s="199">
        <f>IF('Fr Data'!K20="","",RANK('Fr Data'!K20,'Fr Data'!$B20:$K20,1))</f>
      </c>
    </row>
    <row r="20" spans="1:11" s="71" customFormat="1" ht="12.75">
      <c r="A20" s="179" t="s">
        <v>113</v>
      </c>
      <c r="B20" s="190">
        <f>IF('Fr Data'!B21="","",RANK('Fr Data'!B21,'Fr Data'!$B21:$K21,1))</f>
      </c>
      <c r="C20" s="193">
        <f>IF('Fr Data'!C21="","",RANK('Fr Data'!C21,'Fr Data'!$B21:$K21,1))</f>
      </c>
      <c r="D20" s="196">
        <f>IF('Fr Data'!D21="","",RANK('Fr Data'!D21,'Fr Data'!$B21:$K21,1))</f>
      </c>
      <c r="E20" s="193">
        <f>IF('Fr Data'!E21="","",RANK('Fr Data'!E21,'Fr Data'!$B21:$K21,1))</f>
      </c>
      <c r="F20" s="196">
        <f>IF('Fr Data'!F21="","",RANK('Fr Data'!F21,'Fr Data'!$B21:$K21,1))</f>
      </c>
      <c r="G20" s="193">
        <f>IF('Fr Data'!G21="","",RANK('Fr Data'!G21,'Fr Data'!$B21:$K21,1))</f>
      </c>
      <c r="H20" s="196">
        <f>IF('Fr Data'!H21="","",RANK('Fr Data'!H21,'Fr Data'!$B21:$K21,1))</f>
      </c>
      <c r="I20" s="193">
        <f>IF('Fr Data'!I21="","",RANK('Fr Data'!I21,'Fr Data'!$B21:$K21,1))</f>
      </c>
      <c r="J20" s="196">
        <f>IF('Fr Data'!J21="","",RANK('Fr Data'!J21,'Fr Data'!$B21:$K21,1))</f>
      </c>
      <c r="K20" s="199">
        <f>IF('Fr Data'!K21="","",RANK('Fr Data'!K21,'Fr Data'!$B21:$K21,1))</f>
      </c>
    </row>
    <row r="21" spans="1:11" s="71" customFormat="1" ht="12.75">
      <c r="A21" s="179" t="s">
        <v>114</v>
      </c>
      <c r="B21" s="190">
        <f>IF('Fr Data'!B22="","",RANK('Fr Data'!B22,'Fr Data'!$B22:$K22,1))</f>
      </c>
      <c r="C21" s="193">
        <f>IF('Fr Data'!C22="","",RANK('Fr Data'!C22,'Fr Data'!$B22:$K22,1))</f>
      </c>
      <c r="D21" s="196">
        <f>IF('Fr Data'!D22="","",RANK('Fr Data'!D22,'Fr Data'!$B22:$K22,1))</f>
      </c>
      <c r="E21" s="193">
        <f>IF('Fr Data'!E22="","",RANK('Fr Data'!E22,'Fr Data'!$B22:$K22,1))</f>
      </c>
      <c r="F21" s="196">
        <f>IF('Fr Data'!F22="","",RANK('Fr Data'!F22,'Fr Data'!$B22:$K22,1))</f>
      </c>
      <c r="G21" s="193">
        <f>IF('Fr Data'!G22="","",RANK('Fr Data'!G22,'Fr Data'!$B22:$K22,1))</f>
      </c>
      <c r="H21" s="196">
        <f>IF('Fr Data'!H22="","",RANK('Fr Data'!H22,'Fr Data'!$B22:$K22,1))</f>
      </c>
      <c r="I21" s="193">
        <f>IF('Fr Data'!I22="","",RANK('Fr Data'!I22,'Fr Data'!$B22:$K22,1))</f>
      </c>
      <c r="J21" s="196">
        <f>IF('Fr Data'!J22="","",RANK('Fr Data'!J22,'Fr Data'!$B22:$K22,1))</f>
      </c>
      <c r="K21" s="199">
        <f>IF('Fr Data'!K22="","",RANK('Fr Data'!K22,'Fr Data'!$B22:$K22,1))</f>
      </c>
    </row>
    <row r="22" spans="1:12" s="71" customFormat="1" ht="13.5" thickBot="1">
      <c r="A22" s="180" t="s">
        <v>115</v>
      </c>
      <c r="B22" s="191">
        <f>IF('Fr Data'!B23="","",RANK('Fr Data'!B23,'Fr Data'!$B23:$K23,1))</f>
      </c>
      <c r="C22" s="194">
        <f>IF('Fr Data'!C23="","",RANK('Fr Data'!C23,'Fr Data'!$B23:$K23,1))</f>
      </c>
      <c r="D22" s="197">
        <f>IF('Fr Data'!D23="","",RANK('Fr Data'!D23,'Fr Data'!$B23:$K23,1))</f>
      </c>
      <c r="E22" s="194">
        <f>IF('Fr Data'!E23="","",RANK('Fr Data'!E23,'Fr Data'!$B23:$K23,1))</f>
      </c>
      <c r="F22" s="197">
        <f>IF('Fr Data'!F23="","",RANK('Fr Data'!F23,'Fr Data'!$B23:$K23,1))</f>
      </c>
      <c r="G22" s="194">
        <f>IF('Fr Data'!G23="","",RANK('Fr Data'!G23,'Fr Data'!$B23:$K23,1))</f>
      </c>
      <c r="H22" s="197">
        <f>IF('Fr Data'!H23="","",RANK('Fr Data'!H23,'Fr Data'!$B23:$K23,1))</f>
      </c>
      <c r="I22" s="194">
        <f>IF('Fr Data'!I23="","",RANK('Fr Data'!I23,'Fr Data'!$B23:$K23,1))</f>
      </c>
      <c r="J22" s="197">
        <f>IF('Fr Data'!J23="","",RANK('Fr Data'!J23,'Fr Data'!$B23:$K23,1))</f>
      </c>
      <c r="K22" s="200">
        <f>IF('Fr Data'!K23="","",RANK('Fr Data'!K23,'Fr Data'!$B23:$K23,1))</f>
      </c>
      <c r="L22" s="71" t="s">
        <v>81</v>
      </c>
    </row>
    <row r="23" spans="1:11" ht="12.75">
      <c r="A23" s="187" t="s">
        <v>129</v>
      </c>
      <c r="B23" s="188">
        <f>SUM(B3:B22)</f>
        <v>9</v>
      </c>
      <c r="C23" s="188">
        <f aca="true" t="shared" si="0" ref="C23:K23">SUM(C3:C22)</f>
        <v>12</v>
      </c>
      <c r="D23" s="188">
        <f t="shared" si="0"/>
        <v>18</v>
      </c>
      <c r="E23" s="188">
        <f t="shared" si="0"/>
        <v>11</v>
      </c>
      <c r="F23" s="188">
        <f t="shared" si="0"/>
        <v>0</v>
      </c>
      <c r="G23" s="188">
        <f t="shared" si="0"/>
        <v>0</v>
      </c>
      <c r="H23" s="188">
        <f t="shared" si="0"/>
        <v>0</v>
      </c>
      <c r="I23" s="188">
        <f t="shared" si="0"/>
        <v>0</v>
      </c>
      <c r="J23" s="188">
        <f t="shared" si="0"/>
        <v>0</v>
      </c>
      <c r="K23" s="188">
        <f t="shared" si="0"/>
        <v>0</v>
      </c>
    </row>
    <row r="24" spans="1:12" ht="12.75">
      <c r="A24" s="187" t="s">
        <v>130</v>
      </c>
      <c r="B24" s="1">
        <f>B23^2</f>
        <v>81</v>
      </c>
      <c r="C24" s="1">
        <f aca="true" t="shared" si="1" ref="C24:K24">C23^2</f>
        <v>144</v>
      </c>
      <c r="D24" s="1">
        <f t="shared" si="1"/>
        <v>324</v>
      </c>
      <c r="E24" s="1">
        <f t="shared" si="1"/>
        <v>121</v>
      </c>
      <c r="F24" s="1">
        <f t="shared" si="1"/>
        <v>0</v>
      </c>
      <c r="G24" s="1">
        <f t="shared" si="1"/>
        <v>0</v>
      </c>
      <c r="H24" s="1">
        <f t="shared" si="1"/>
        <v>0</v>
      </c>
      <c r="I24" s="1">
        <f t="shared" si="1"/>
        <v>0</v>
      </c>
      <c r="J24" s="1">
        <f t="shared" si="1"/>
        <v>0</v>
      </c>
      <c r="K24" s="1">
        <f t="shared" si="1"/>
        <v>0</v>
      </c>
      <c r="L24" s="1">
        <f>SUM(B24:K24)</f>
        <v>670</v>
      </c>
    </row>
    <row r="25" spans="1:11" ht="13.5" thickBot="1">
      <c r="A25" s="201" t="s">
        <v>127</v>
      </c>
      <c r="B25" s="1"/>
      <c r="C25" s="6"/>
      <c r="D25" s="1">
        <f>10-1-COUNTIF(B23:K23,0)</f>
        <v>3</v>
      </c>
      <c r="E25" s="1"/>
      <c r="F25" s="1"/>
      <c r="G25" s="1"/>
      <c r="H25" s="6"/>
      <c r="I25" s="6"/>
      <c r="J25" s="6"/>
      <c r="K25" s="6"/>
    </row>
    <row r="26" spans="1:11" ht="12.75">
      <c r="A26" s="167" t="s">
        <v>131</v>
      </c>
      <c r="B26" s="1"/>
      <c r="C26" s="6"/>
      <c r="D26" s="1">
        <f>COUNTA('Fr Data'!B4:K23)/(D25+1)</f>
        <v>5</v>
      </c>
      <c r="E26" s="1"/>
      <c r="F26" s="1"/>
      <c r="G26" s="291" t="str">
        <f>IF('Fr Data'!N10&gt;='Fr Calculations'!D28,"reject","accept")</f>
        <v>reject</v>
      </c>
      <c r="H26" s="294"/>
      <c r="I26" s="295"/>
      <c r="J26" s="6"/>
      <c r="K26" s="6"/>
    </row>
    <row r="27" spans="1:11" ht="13.5" thickBot="1">
      <c r="A27" s="167" t="s">
        <v>128</v>
      </c>
      <c r="B27" s="1"/>
      <c r="C27" s="1"/>
      <c r="D27" s="202">
        <f>12/((D26*(D25+1)*(D25+2)))*L24-3*D26*(D25+2)</f>
        <v>5.3999999999999915</v>
      </c>
      <c r="E27" s="1"/>
      <c r="F27" s="1"/>
      <c r="G27" s="289" t="s">
        <v>13</v>
      </c>
      <c r="H27" s="296"/>
      <c r="I27" s="297"/>
      <c r="J27" s="6"/>
      <c r="K27" s="6"/>
    </row>
    <row r="28" spans="1:7" ht="12.75">
      <c r="A28" s="167" t="s">
        <v>132</v>
      </c>
      <c r="B28" s="5"/>
      <c r="C28" s="5"/>
      <c r="D28" s="163">
        <f>CHIDIST(D27,D25)</f>
        <v>0.14474356965155857</v>
      </c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2:7" ht="12.75">
      <c r="B30" s="5"/>
      <c r="C30" s="5"/>
      <c r="D30" s="5"/>
      <c r="E30" s="5"/>
      <c r="F30" s="5"/>
      <c r="G30" s="5"/>
    </row>
    <row r="31" spans="2:7" ht="12.75">
      <c r="B31" s="5"/>
      <c r="C31" s="5"/>
      <c r="D31" s="5"/>
      <c r="E31" s="5"/>
      <c r="F31" s="5"/>
      <c r="G31" s="5"/>
    </row>
    <row r="32" spans="2:7" ht="12.75">
      <c r="B32" s="5"/>
      <c r="C32" s="5"/>
      <c r="D32" s="5"/>
      <c r="E32" s="5"/>
      <c r="F32" s="5"/>
      <c r="G32" s="5"/>
    </row>
    <row r="33" spans="2:7" ht="12.75">
      <c r="B33" s="5"/>
      <c r="C33" s="5"/>
      <c r="D33" s="5"/>
      <c r="E33" s="5"/>
      <c r="F33" s="5"/>
      <c r="G33" s="5"/>
    </row>
    <row r="34" spans="2:7" ht="12.75">
      <c r="B34" s="5"/>
      <c r="C34" s="5"/>
      <c r="D34" s="5"/>
      <c r="E34" s="5"/>
      <c r="F34" s="5"/>
      <c r="G34" s="5"/>
    </row>
    <row r="35" spans="2:7" ht="12.75">
      <c r="B35" s="5"/>
      <c r="C35" s="5"/>
      <c r="D35" s="5"/>
      <c r="E35" s="5"/>
      <c r="F35" s="5"/>
      <c r="G35" s="5"/>
    </row>
    <row r="36" spans="2:7" ht="12.75">
      <c r="B36" s="5"/>
      <c r="C36" s="5"/>
      <c r="D36" s="5"/>
      <c r="E36" s="5"/>
      <c r="F36" s="5"/>
      <c r="G36" s="5"/>
    </row>
    <row r="37" spans="2:7" ht="12.75">
      <c r="B37" s="5"/>
      <c r="C37" s="5"/>
      <c r="D37" s="5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</sheetData>
  <mergeCells count="2">
    <mergeCell ref="G26:I26"/>
    <mergeCell ref="G27:I2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90"/>
  <sheetViews>
    <sheetView workbookViewId="0" topLeftCell="A1">
      <selection activeCell="P5" sqref="P5"/>
    </sheetView>
  </sheetViews>
  <sheetFormatPr defaultColWidth="9.140625" defaultRowHeight="12.75"/>
  <cols>
    <col min="1" max="1" width="8.28125" style="0" customWidth="1"/>
    <col min="2" max="2" width="7.8515625" style="0" customWidth="1"/>
    <col min="3" max="3" width="4.8515625" style="0" customWidth="1"/>
    <col min="5" max="5" width="6.57421875" style="0" customWidth="1"/>
    <col min="6" max="6" width="6.00390625" style="0" customWidth="1"/>
    <col min="7" max="7" width="7.7109375" style="0" customWidth="1"/>
    <col min="8" max="8" width="5.28125" style="0" customWidth="1"/>
    <col min="9" max="9" width="5.7109375" style="0" customWidth="1"/>
    <col min="10" max="11" width="7.57421875" style="0" customWidth="1"/>
    <col min="12" max="12" width="11.00390625" style="0" customWidth="1"/>
    <col min="13" max="13" width="8.28125" style="0" customWidth="1"/>
    <col min="14" max="15" width="7.00390625" style="0" customWidth="1"/>
  </cols>
  <sheetData>
    <row r="2" spans="10:14" ht="12.75">
      <c r="J2" s="312" t="s">
        <v>139</v>
      </c>
      <c r="K2" s="314"/>
      <c r="L2" s="6"/>
      <c r="M2" s="6"/>
      <c r="N2" s="6"/>
    </row>
    <row r="3" spans="10:14" ht="12.75">
      <c r="J3" s="314"/>
      <c r="K3" s="314"/>
      <c r="L3" s="6"/>
      <c r="M3" s="6"/>
      <c r="N3" s="6"/>
    </row>
    <row r="4" spans="10:16" ht="26.25" customHeight="1">
      <c r="J4" s="188" t="s">
        <v>141</v>
      </c>
      <c r="K4" s="188" t="s">
        <v>140</v>
      </c>
      <c r="L4" s="248" t="s">
        <v>153</v>
      </c>
      <c r="M4" s="218" t="s">
        <v>159</v>
      </c>
      <c r="N4" s="312" t="s">
        <v>154</v>
      </c>
      <c r="O4" s="313"/>
      <c r="P4" t="s">
        <v>155</v>
      </c>
    </row>
    <row r="5" spans="1:16" ht="39">
      <c r="A5" s="222" t="s">
        <v>142</v>
      </c>
      <c r="B5" s="217" t="s">
        <v>136</v>
      </c>
      <c r="C5" s="188" t="s">
        <v>8</v>
      </c>
      <c r="D5" s="223" t="s">
        <v>143</v>
      </c>
      <c r="E5" s="224" t="s">
        <v>156</v>
      </c>
      <c r="F5" s="188"/>
      <c r="G5" s="224" t="s">
        <v>144</v>
      </c>
      <c r="H5" s="224" t="s">
        <v>157</v>
      </c>
      <c r="I5" s="224" t="s">
        <v>158</v>
      </c>
      <c r="J5" s="220">
        <f>SUM(J6:J105)</f>
        <v>96.99999999999999</v>
      </c>
      <c r="K5" s="220">
        <f>SUM(K6:K105)</f>
        <v>40.00000000000001</v>
      </c>
      <c r="L5" s="221">
        <f>MIN(J5:K5)</f>
        <v>40.00000000000001</v>
      </c>
      <c r="M5" s="188">
        <f>COUNT(A6:A105)</f>
        <v>16</v>
      </c>
      <c r="O5" s="69">
        <f>('Vz Rangtest Calcs'!L5-('Vz Rangtest Calcs'!M5^2+'Vz Rangtest Calcs'!M5)/4)/SQRT(('Vz Rangtest Calcs'!M5*(2*'Vz Rangtest Calcs'!M5+1)*('Vz Rangtest Calcs'!M5+1))/24)</f>
        <v>-1.4478455319860533</v>
      </c>
      <c r="P5" s="249">
        <f>NORMSDIST(O5)</f>
        <v>0.07383012778082498</v>
      </c>
    </row>
    <row r="6" spans="1:13" ht="12.75">
      <c r="A6" s="6">
        <f>IF(COUNT('Vz Rangtest Data'!A6:B6)&lt;2,"",ABS('Vz Rangtest Data'!B6-'Vz Rangtest Data'!A6))</f>
        <v>1</v>
      </c>
      <c r="B6" s="6">
        <f>IF(COUNT('Vz Rangtest Data'!A6:B6)&lt;2,"",'Vz Rangtest Data'!B6-'Vz Rangtest Data'!A6)</f>
        <v>1</v>
      </c>
      <c r="C6" s="6">
        <v>1</v>
      </c>
      <c r="D6" s="6">
        <f aca="true" t="shared" si="0" ref="D6:D37">SMALL(A$6:A$105,C6)</f>
        <v>0</v>
      </c>
      <c r="E6" s="6">
        <f aca="true" t="shared" si="1" ref="E6:E37">COUNTIF(D$6:D$105,D6)</f>
        <v>1</v>
      </c>
      <c r="F6" s="6">
        <v>0</v>
      </c>
      <c r="G6" s="219">
        <f aca="true" t="shared" si="2" ref="G6:G37">IF(ISNUMBER(IF(F6=0,C6+(E6-1)/2,G5))=TRUE,IF(F6=0,C6+(E6-1)/2,G5),0)</f>
        <v>1</v>
      </c>
      <c r="H6" s="1">
        <f aca="true" t="shared" si="3" ref="H6:H37">COUNTIF(B$6:B$105,D6)</f>
        <v>1</v>
      </c>
      <c r="I6" s="1">
        <f aca="true" t="shared" si="4" ref="I6:I37">COUNTIF(B$6:B$105,-D6)</f>
        <v>1</v>
      </c>
      <c r="J6" s="6">
        <f aca="true" t="shared" si="5" ref="J6:J37">G6*H6/E6</f>
        <v>1</v>
      </c>
      <c r="K6" s="6">
        <f aca="true" t="shared" si="6" ref="K6:K37">G6*I6/E6</f>
        <v>1</v>
      </c>
      <c r="L6" s="6"/>
      <c r="M6" s="6"/>
    </row>
    <row r="7" spans="1:13" ht="12.75">
      <c r="A7" s="6">
        <f>IF(COUNT('Vz Rangtest Data'!A7:B7)&lt;2,"",ABS('Vz Rangtest Data'!B7-'Vz Rangtest Data'!A7))</f>
        <v>2</v>
      </c>
      <c r="B7" s="6">
        <f>IF(COUNT('Vz Rangtest Data'!A7:B7)&lt;2,"",'Vz Rangtest Data'!B7-'Vz Rangtest Data'!A7)</f>
        <v>2</v>
      </c>
      <c r="C7" s="6">
        <v>2</v>
      </c>
      <c r="D7" s="6">
        <f t="shared" si="0"/>
        <v>1</v>
      </c>
      <c r="E7" s="6">
        <f t="shared" si="1"/>
        <v>10</v>
      </c>
      <c r="F7" s="6">
        <f aca="true" t="shared" si="7" ref="F7:F38">IF(D7=D6,1,0)</f>
        <v>0</v>
      </c>
      <c r="G7" s="1">
        <f t="shared" si="2"/>
        <v>6.5</v>
      </c>
      <c r="H7" s="1">
        <f t="shared" si="3"/>
        <v>6</v>
      </c>
      <c r="I7" s="1">
        <f t="shared" si="4"/>
        <v>4</v>
      </c>
      <c r="J7" s="6">
        <f t="shared" si="5"/>
        <v>3.9</v>
      </c>
      <c r="K7" s="6">
        <f t="shared" si="6"/>
        <v>2.6</v>
      </c>
      <c r="L7" s="6"/>
      <c r="M7" s="6"/>
    </row>
    <row r="8" spans="1:13" ht="12.75">
      <c r="A8" s="6">
        <f>IF(COUNT('Vz Rangtest Data'!A8:B8)&lt;2,"",ABS('Vz Rangtest Data'!B8-'Vz Rangtest Data'!A8))</f>
        <v>2</v>
      </c>
      <c r="B8" s="6">
        <f>IF(COUNT('Vz Rangtest Data'!A8:B8)&lt;2,"",'Vz Rangtest Data'!B8-'Vz Rangtest Data'!A8)</f>
        <v>2</v>
      </c>
      <c r="C8" s="6">
        <v>3</v>
      </c>
      <c r="D8" s="6">
        <f t="shared" si="0"/>
        <v>1</v>
      </c>
      <c r="E8" s="6">
        <f t="shared" si="1"/>
        <v>10</v>
      </c>
      <c r="F8" s="6">
        <f t="shared" si="7"/>
        <v>1</v>
      </c>
      <c r="G8" s="1">
        <f t="shared" si="2"/>
        <v>6.5</v>
      </c>
      <c r="H8" s="1">
        <f t="shared" si="3"/>
        <v>6</v>
      </c>
      <c r="I8" s="1">
        <f t="shared" si="4"/>
        <v>4</v>
      </c>
      <c r="J8" s="6">
        <f t="shared" si="5"/>
        <v>3.9</v>
      </c>
      <c r="K8" s="6">
        <f t="shared" si="6"/>
        <v>2.6</v>
      </c>
      <c r="L8" s="6"/>
      <c r="M8" s="6"/>
    </row>
    <row r="9" spans="1:13" ht="12.75">
      <c r="A9" s="6">
        <f>IF(COUNT('Vz Rangtest Data'!A9:B9)&lt;2,"",ABS('Vz Rangtest Data'!B9-'Vz Rangtest Data'!A9))</f>
        <v>1</v>
      </c>
      <c r="B9" s="6">
        <f>IF(COUNT('Vz Rangtest Data'!A9:B9)&lt;2,"",'Vz Rangtest Data'!B9-'Vz Rangtest Data'!A9)</f>
        <v>1</v>
      </c>
      <c r="C9" s="6">
        <v>4</v>
      </c>
      <c r="D9" s="6">
        <f t="shared" si="0"/>
        <v>1</v>
      </c>
      <c r="E9" s="6">
        <f t="shared" si="1"/>
        <v>10</v>
      </c>
      <c r="F9" s="6">
        <f t="shared" si="7"/>
        <v>1</v>
      </c>
      <c r="G9" s="1">
        <f t="shared" si="2"/>
        <v>6.5</v>
      </c>
      <c r="H9" s="1">
        <f t="shared" si="3"/>
        <v>6</v>
      </c>
      <c r="I9" s="1">
        <f t="shared" si="4"/>
        <v>4</v>
      </c>
      <c r="J9" s="6">
        <f t="shared" si="5"/>
        <v>3.9</v>
      </c>
      <c r="K9" s="6">
        <f t="shared" si="6"/>
        <v>2.6</v>
      </c>
      <c r="L9" s="6"/>
      <c r="M9" s="6"/>
    </row>
    <row r="10" spans="1:13" ht="12.75">
      <c r="A10" s="6">
        <f>IF(COUNT('Vz Rangtest Data'!A10:B10)&lt;2,"",ABS('Vz Rangtest Data'!B10-'Vz Rangtest Data'!A10))</f>
        <v>1</v>
      </c>
      <c r="B10" s="6">
        <f>IF(COUNT('Vz Rangtest Data'!A10:B10)&lt;2,"",'Vz Rangtest Data'!B10-'Vz Rangtest Data'!A10)</f>
        <v>1</v>
      </c>
      <c r="C10" s="6">
        <v>5</v>
      </c>
      <c r="D10" s="6">
        <f t="shared" si="0"/>
        <v>1</v>
      </c>
      <c r="E10" s="6">
        <f t="shared" si="1"/>
        <v>10</v>
      </c>
      <c r="F10" s="6">
        <f t="shared" si="7"/>
        <v>1</v>
      </c>
      <c r="G10" s="1">
        <f t="shared" si="2"/>
        <v>6.5</v>
      </c>
      <c r="H10" s="1">
        <f t="shared" si="3"/>
        <v>6</v>
      </c>
      <c r="I10" s="1">
        <f t="shared" si="4"/>
        <v>4</v>
      </c>
      <c r="J10" s="6">
        <f t="shared" si="5"/>
        <v>3.9</v>
      </c>
      <c r="K10" s="6">
        <f t="shared" si="6"/>
        <v>2.6</v>
      </c>
      <c r="L10" s="6"/>
      <c r="M10" s="6"/>
    </row>
    <row r="11" spans="1:13" ht="12.75">
      <c r="A11" s="6">
        <f>IF(COUNT('Vz Rangtest Data'!A11:B11)&lt;2,"",ABS('Vz Rangtest Data'!B11-'Vz Rangtest Data'!A11))</f>
        <v>1</v>
      </c>
      <c r="B11" s="6">
        <f>IF(COUNT('Vz Rangtest Data'!A11:B11)&lt;2,"",'Vz Rangtest Data'!B11-'Vz Rangtest Data'!A11)</f>
        <v>1</v>
      </c>
      <c r="C11" s="6">
        <v>6</v>
      </c>
      <c r="D11" s="6">
        <f t="shared" si="0"/>
        <v>1</v>
      </c>
      <c r="E11" s="6">
        <f t="shared" si="1"/>
        <v>10</v>
      </c>
      <c r="F11" s="6">
        <f t="shared" si="7"/>
        <v>1</v>
      </c>
      <c r="G11" s="1">
        <f t="shared" si="2"/>
        <v>6.5</v>
      </c>
      <c r="H11" s="1">
        <f t="shared" si="3"/>
        <v>6</v>
      </c>
      <c r="I11" s="1">
        <f t="shared" si="4"/>
        <v>4</v>
      </c>
      <c r="J11" s="6">
        <f t="shared" si="5"/>
        <v>3.9</v>
      </c>
      <c r="K11" s="6">
        <f t="shared" si="6"/>
        <v>2.6</v>
      </c>
      <c r="L11" s="6"/>
      <c r="M11" s="6"/>
    </row>
    <row r="12" spans="1:13" ht="12.75">
      <c r="A12" s="6">
        <f>IF(COUNT('Vz Rangtest Data'!A12:B12)&lt;2,"",ABS('Vz Rangtest Data'!B12-'Vz Rangtest Data'!A12))</f>
        <v>1</v>
      </c>
      <c r="B12" s="6">
        <f>IF(COUNT('Vz Rangtest Data'!A12:B12)&lt;2,"",'Vz Rangtest Data'!B12-'Vz Rangtest Data'!A12)</f>
        <v>1</v>
      </c>
      <c r="C12" s="6">
        <v>7</v>
      </c>
      <c r="D12" s="6">
        <f t="shared" si="0"/>
        <v>1</v>
      </c>
      <c r="E12" s="6">
        <f t="shared" si="1"/>
        <v>10</v>
      </c>
      <c r="F12" s="6">
        <f t="shared" si="7"/>
        <v>1</v>
      </c>
      <c r="G12" s="1">
        <f t="shared" si="2"/>
        <v>6.5</v>
      </c>
      <c r="H12" s="1">
        <f t="shared" si="3"/>
        <v>6</v>
      </c>
      <c r="I12" s="1">
        <f t="shared" si="4"/>
        <v>4</v>
      </c>
      <c r="J12" s="6">
        <f t="shared" si="5"/>
        <v>3.9</v>
      </c>
      <c r="K12" s="6">
        <f t="shared" si="6"/>
        <v>2.6</v>
      </c>
      <c r="L12" s="6"/>
      <c r="M12" s="6"/>
    </row>
    <row r="13" spans="1:13" ht="12.75">
      <c r="A13" s="6">
        <f>IF(COUNT('Vz Rangtest Data'!A13:B13)&lt;2,"",ABS('Vz Rangtest Data'!B13-'Vz Rangtest Data'!A13))</f>
        <v>1</v>
      </c>
      <c r="B13" s="6">
        <f>IF(COUNT('Vz Rangtest Data'!A13:B13)&lt;2,"",'Vz Rangtest Data'!B13-'Vz Rangtest Data'!A13)</f>
        <v>1</v>
      </c>
      <c r="C13" s="6">
        <v>8</v>
      </c>
      <c r="D13" s="6">
        <f t="shared" si="0"/>
        <v>1</v>
      </c>
      <c r="E13" s="6">
        <f t="shared" si="1"/>
        <v>10</v>
      </c>
      <c r="F13" s="6">
        <f t="shared" si="7"/>
        <v>1</v>
      </c>
      <c r="G13" s="1">
        <f t="shared" si="2"/>
        <v>6.5</v>
      </c>
      <c r="H13" s="1">
        <f t="shared" si="3"/>
        <v>6</v>
      </c>
      <c r="I13" s="1">
        <f t="shared" si="4"/>
        <v>4</v>
      </c>
      <c r="J13" s="6">
        <f t="shared" si="5"/>
        <v>3.9</v>
      </c>
      <c r="K13" s="6">
        <f t="shared" si="6"/>
        <v>2.6</v>
      </c>
      <c r="L13" s="6"/>
      <c r="M13" s="6"/>
    </row>
    <row r="14" spans="1:13" ht="12.75">
      <c r="A14" s="6">
        <f>IF(COUNT('Vz Rangtest Data'!A14:B14)&lt;2,"",ABS('Vz Rangtest Data'!B14-'Vz Rangtest Data'!A14))</f>
        <v>2</v>
      </c>
      <c r="B14" s="6">
        <f>IF(COUNT('Vz Rangtest Data'!A14:B14)&lt;2,"",'Vz Rangtest Data'!B14-'Vz Rangtest Data'!A14)</f>
        <v>-2</v>
      </c>
      <c r="C14" s="6">
        <v>9</v>
      </c>
      <c r="D14" s="6">
        <f t="shared" si="0"/>
        <v>1</v>
      </c>
      <c r="E14" s="6">
        <f t="shared" si="1"/>
        <v>10</v>
      </c>
      <c r="F14" s="6">
        <f t="shared" si="7"/>
        <v>1</v>
      </c>
      <c r="G14" s="1">
        <f t="shared" si="2"/>
        <v>6.5</v>
      </c>
      <c r="H14" s="1">
        <f t="shared" si="3"/>
        <v>6</v>
      </c>
      <c r="I14" s="1">
        <f t="shared" si="4"/>
        <v>4</v>
      </c>
      <c r="J14" s="6">
        <f t="shared" si="5"/>
        <v>3.9</v>
      </c>
      <c r="K14" s="6">
        <f t="shared" si="6"/>
        <v>2.6</v>
      </c>
      <c r="L14" s="6"/>
      <c r="M14" s="6"/>
    </row>
    <row r="15" spans="1:13" ht="12.75">
      <c r="A15" s="6">
        <f>IF(COUNT('Vz Rangtest Data'!A15:B15)&lt;2,"",ABS('Vz Rangtest Data'!B15-'Vz Rangtest Data'!A15))</f>
        <v>0</v>
      </c>
      <c r="B15" s="6">
        <f>IF(COUNT('Vz Rangtest Data'!A15:B15)&lt;2,"",'Vz Rangtest Data'!B15-'Vz Rangtest Data'!A15)</f>
        <v>0</v>
      </c>
      <c r="C15" s="6">
        <v>10</v>
      </c>
      <c r="D15" s="6">
        <f t="shared" si="0"/>
        <v>1</v>
      </c>
      <c r="E15" s="6">
        <f t="shared" si="1"/>
        <v>10</v>
      </c>
      <c r="F15" s="6">
        <f t="shared" si="7"/>
        <v>1</v>
      </c>
      <c r="G15" s="1">
        <f t="shared" si="2"/>
        <v>6.5</v>
      </c>
      <c r="H15" s="1">
        <f t="shared" si="3"/>
        <v>6</v>
      </c>
      <c r="I15" s="1">
        <f t="shared" si="4"/>
        <v>4</v>
      </c>
      <c r="J15" s="6">
        <f t="shared" si="5"/>
        <v>3.9</v>
      </c>
      <c r="K15" s="6">
        <f t="shared" si="6"/>
        <v>2.6</v>
      </c>
      <c r="L15" s="6"/>
      <c r="M15" s="6"/>
    </row>
    <row r="16" spans="1:13" ht="12.75">
      <c r="A16" s="6">
        <f>IF(COUNT('Vz Rangtest Data'!A16:B16)&lt;2,"",ABS('Vz Rangtest Data'!B16-'Vz Rangtest Data'!A16))</f>
        <v>1</v>
      </c>
      <c r="B16" s="6">
        <f>IF(COUNT('Vz Rangtest Data'!A16:B16)&lt;2,"",'Vz Rangtest Data'!B16-'Vz Rangtest Data'!A16)</f>
        <v>-1</v>
      </c>
      <c r="C16" s="6">
        <v>11</v>
      </c>
      <c r="D16" s="6">
        <f t="shared" si="0"/>
        <v>1</v>
      </c>
      <c r="E16" s="6">
        <f t="shared" si="1"/>
        <v>10</v>
      </c>
      <c r="F16" s="6">
        <f t="shared" si="7"/>
        <v>1</v>
      </c>
      <c r="G16" s="1">
        <f t="shared" si="2"/>
        <v>6.5</v>
      </c>
      <c r="H16" s="1">
        <f t="shared" si="3"/>
        <v>6</v>
      </c>
      <c r="I16" s="1">
        <f t="shared" si="4"/>
        <v>4</v>
      </c>
      <c r="J16" s="6">
        <f t="shared" si="5"/>
        <v>3.9</v>
      </c>
      <c r="K16" s="6">
        <f t="shared" si="6"/>
        <v>2.6</v>
      </c>
      <c r="L16" s="6"/>
      <c r="M16" s="6"/>
    </row>
    <row r="17" spans="1:13" ht="12.75">
      <c r="A17" s="6">
        <f>IF(COUNT('Vz Rangtest Data'!A17:B17)&lt;2,"",ABS('Vz Rangtest Data'!B17-'Vz Rangtest Data'!A17))</f>
        <v>5</v>
      </c>
      <c r="B17" s="6">
        <f>IF(COUNT('Vz Rangtest Data'!A17:B17)&lt;2,"",'Vz Rangtest Data'!B17-'Vz Rangtest Data'!A17)</f>
        <v>5</v>
      </c>
      <c r="C17" s="6">
        <v>12</v>
      </c>
      <c r="D17" s="6">
        <f t="shared" si="0"/>
        <v>2</v>
      </c>
      <c r="E17" s="6">
        <f t="shared" si="1"/>
        <v>3</v>
      </c>
      <c r="F17" s="6">
        <f t="shared" si="7"/>
        <v>0</v>
      </c>
      <c r="G17" s="1">
        <f t="shared" si="2"/>
        <v>13</v>
      </c>
      <c r="H17" s="1">
        <f t="shared" si="3"/>
        <v>2</v>
      </c>
      <c r="I17" s="1">
        <f t="shared" si="4"/>
        <v>1</v>
      </c>
      <c r="J17" s="6">
        <f t="shared" si="5"/>
        <v>8.666666666666666</v>
      </c>
      <c r="K17" s="6">
        <f t="shared" si="6"/>
        <v>4.333333333333333</v>
      </c>
      <c r="L17" s="6"/>
      <c r="M17" s="6"/>
    </row>
    <row r="18" spans="1:13" ht="12.75">
      <c r="A18" s="6">
        <f>IF(COUNT('Vz Rangtest Data'!A18:B18)&lt;2,"",ABS('Vz Rangtest Data'!B18-'Vz Rangtest Data'!A18))</f>
        <v>1</v>
      </c>
      <c r="B18" s="6">
        <f>IF(COUNT('Vz Rangtest Data'!A18:B18)&lt;2,"",'Vz Rangtest Data'!B18-'Vz Rangtest Data'!A18)</f>
        <v>-1</v>
      </c>
      <c r="C18" s="6">
        <v>13</v>
      </c>
      <c r="D18" s="6">
        <f t="shared" si="0"/>
        <v>2</v>
      </c>
      <c r="E18" s="6">
        <f t="shared" si="1"/>
        <v>3</v>
      </c>
      <c r="F18" s="6">
        <f t="shared" si="7"/>
        <v>1</v>
      </c>
      <c r="G18" s="1">
        <f t="shared" si="2"/>
        <v>13</v>
      </c>
      <c r="H18" s="1">
        <f t="shared" si="3"/>
        <v>2</v>
      </c>
      <c r="I18" s="1">
        <f t="shared" si="4"/>
        <v>1</v>
      </c>
      <c r="J18" s="6">
        <f t="shared" si="5"/>
        <v>8.666666666666666</v>
      </c>
      <c r="K18" s="6">
        <f t="shared" si="6"/>
        <v>4.333333333333333</v>
      </c>
      <c r="L18" s="6"/>
      <c r="M18" s="6"/>
    </row>
    <row r="19" spans="1:13" ht="12.75">
      <c r="A19" s="6">
        <f>IF(COUNT('Vz Rangtest Data'!A19:B19)&lt;2,"",ABS('Vz Rangtest Data'!B19-'Vz Rangtest Data'!A19))</f>
      </c>
      <c r="B19" s="6">
        <f>IF(COUNT('Vz Rangtest Data'!A19:B19)&lt;2,"",'Vz Rangtest Data'!B19-'Vz Rangtest Data'!A19)</f>
      </c>
      <c r="C19" s="6">
        <v>14</v>
      </c>
      <c r="D19" s="6">
        <f t="shared" si="0"/>
        <v>2</v>
      </c>
      <c r="E19" s="6">
        <f t="shared" si="1"/>
        <v>3</v>
      </c>
      <c r="F19" s="6">
        <f t="shared" si="7"/>
        <v>1</v>
      </c>
      <c r="G19" s="1">
        <f t="shared" si="2"/>
        <v>13</v>
      </c>
      <c r="H19" s="1">
        <f t="shared" si="3"/>
        <v>2</v>
      </c>
      <c r="I19" s="1">
        <f t="shared" si="4"/>
        <v>1</v>
      </c>
      <c r="J19" s="6">
        <f t="shared" si="5"/>
        <v>8.666666666666666</v>
      </c>
      <c r="K19" s="6">
        <f t="shared" si="6"/>
        <v>4.333333333333333</v>
      </c>
      <c r="L19" s="6"/>
      <c r="M19" s="6"/>
    </row>
    <row r="20" spans="1:13" ht="12.75">
      <c r="A20" s="6">
        <f>IF(COUNT('Vz Rangtest Data'!A20:B20)&lt;2,"",ABS('Vz Rangtest Data'!B20-'Vz Rangtest Data'!A20))</f>
        <v>1</v>
      </c>
      <c r="B20" s="6">
        <f>IF(COUNT('Vz Rangtest Data'!A20:B20)&lt;2,"",'Vz Rangtest Data'!B20-'Vz Rangtest Data'!A20)</f>
        <v>-1</v>
      </c>
      <c r="C20" s="6">
        <v>15</v>
      </c>
      <c r="D20" s="6">
        <f t="shared" si="0"/>
        <v>5</v>
      </c>
      <c r="E20" s="6">
        <f t="shared" si="1"/>
        <v>1</v>
      </c>
      <c r="F20" s="6">
        <f t="shared" si="7"/>
        <v>0</v>
      </c>
      <c r="G20" s="1">
        <f t="shared" si="2"/>
        <v>15</v>
      </c>
      <c r="H20" s="1">
        <f t="shared" si="3"/>
        <v>1</v>
      </c>
      <c r="I20" s="1">
        <f t="shared" si="4"/>
        <v>0</v>
      </c>
      <c r="J20" s="6">
        <f t="shared" si="5"/>
        <v>15</v>
      </c>
      <c r="K20" s="6">
        <f t="shared" si="6"/>
        <v>0</v>
      </c>
      <c r="L20" s="6"/>
      <c r="M20" s="6"/>
    </row>
    <row r="21" spans="1:13" ht="12.75">
      <c r="A21" s="6">
        <f>IF(COUNT('Vz Rangtest Data'!A21:B21)&lt;2,"",ABS('Vz Rangtest Data'!B21-'Vz Rangtest Data'!A21))</f>
        <v>1</v>
      </c>
      <c r="B21" s="6">
        <f>IF(COUNT('Vz Rangtest Data'!A21:B21)&lt;2,"",'Vz Rangtest Data'!B21-'Vz Rangtest Data'!A21)</f>
        <v>-1</v>
      </c>
      <c r="C21" s="6">
        <v>16</v>
      </c>
      <c r="D21" s="6">
        <f t="shared" si="0"/>
        <v>7</v>
      </c>
      <c r="E21" s="6">
        <f t="shared" si="1"/>
        <v>1</v>
      </c>
      <c r="F21" s="6">
        <f t="shared" si="7"/>
        <v>0</v>
      </c>
      <c r="G21" s="1">
        <f t="shared" si="2"/>
        <v>16</v>
      </c>
      <c r="H21" s="1">
        <f t="shared" si="3"/>
        <v>1</v>
      </c>
      <c r="I21" s="1">
        <f t="shared" si="4"/>
        <v>0</v>
      </c>
      <c r="J21" s="6">
        <f t="shared" si="5"/>
        <v>16</v>
      </c>
      <c r="K21" s="6">
        <f t="shared" si="6"/>
        <v>0</v>
      </c>
      <c r="L21" s="6"/>
      <c r="M21" s="6"/>
    </row>
    <row r="22" spans="1:13" ht="12.75">
      <c r="A22" s="6">
        <f>IF(COUNT('Vz Rangtest Data'!A22:B22)&lt;2,"",ABS('Vz Rangtest Data'!B22-'Vz Rangtest Data'!A22))</f>
      </c>
      <c r="B22" s="6">
        <f>IF(COUNT('Vz Rangtest Data'!A22:B22)&lt;2,"",'Vz Rangtest Data'!B22-'Vz Rangtest Data'!A22)</f>
      </c>
      <c r="C22" s="6">
        <v>17</v>
      </c>
      <c r="D22" s="6" t="e">
        <f t="shared" si="0"/>
        <v>#NUM!</v>
      </c>
      <c r="E22" s="6">
        <f t="shared" si="1"/>
        <v>84</v>
      </c>
      <c r="F22" s="6" t="e">
        <f t="shared" si="7"/>
        <v>#NUM!</v>
      </c>
      <c r="G22" s="1">
        <f t="shared" si="2"/>
        <v>0</v>
      </c>
      <c r="H22" s="1">
        <f t="shared" si="3"/>
        <v>0</v>
      </c>
      <c r="I22" s="1">
        <f t="shared" si="4"/>
        <v>0</v>
      </c>
      <c r="J22" s="6">
        <f t="shared" si="5"/>
        <v>0</v>
      </c>
      <c r="K22" s="6">
        <f t="shared" si="6"/>
        <v>0</v>
      </c>
      <c r="L22" s="6"/>
      <c r="M22" s="6"/>
    </row>
    <row r="23" spans="1:13" ht="12.75">
      <c r="A23" s="6">
        <f>IF(COUNT('Vz Rangtest Data'!A23:B23)&lt;2,"",ABS('Vz Rangtest Data'!B23-'Vz Rangtest Data'!A23))</f>
      </c>
      <c r="B23" s="6">
        <f>IF(COUNT('Vz Rangtest Data'!A23:B23)&lt;2,"",'Vz Rangtest Data'!B23-'Vz Rangtest Data'!A23)</f>
      </c>
      <c r="C23" s="6">
        <v>18</v>
      </c>
      <c r="D23" s="6" t="e">
        <f t="shared" si="0"/>
        <v>#NUM!</v>
      </c>
      <c r="E23" s="6">
        <f t="shared" si="1"/>
        <v>84</v>
      </c>
      <c r="F23" s="6" t="e">
        <f t="shared" si="7"/>
        <v>#NUM!</v>
      </c>
      <c r="G23" s="1">
        <f t="shared" si="2"/>
        <v>0</v>
      </c>
      <c r="H23" s="1">
        <f t="shared" si="3"/>
        <v>0</v>
      </c>
      <c r="I23" s="1">
        <f t="shared" si="4"/>
        <v>0</v>
      </c>
      <c r="J23" s="6">
        <f t="shared" si="5"/>
        <v>0</v>
      </c>
      <c r="K23" s="6">
        <f t="shared" si="6"/>
        <v>0</v>
      </c>
      <c r="L23" s="6"/>
      <c r="M23" s="6"/>
    </row>
    <row r="24" spans="1:13" ht="12.75">
      <c r="A24" s="6">
        <f>IF(COUNT('Vz Rangtest Data'!A24:B24)&lt;2,"",ABS('Vz Rangtest Data'!B24-'Vz Rangtest Data'!A24))</f>
      </c>
      <c r="B24" s="6">
        <f>IF(COUNT('Vz Rangtest Data'!A24:B24)&lt;2,"",'Vz Rangtest Data'!B24-'Vz Rangtest Data'!A24)</f>
      </c>
      <c r="C24" s="6">
        <v>19</v>
      </c>
      <c r="D24" s="6" t="e">
        <f t="shared" si="0"/>
        <v>#NUM!</v>
      </c>
      <c r="E24" s="6">
        <f t="shared" si="1"/>
        <v>84</v>
      </c>
      <c r="F24" s="6" t="e">
        <f t="shared" si="7"/>
        <v>#NUM!</v>
      </c>
      <c r="G24" s="1">
        <f t="shared" si="2"/>
        <v>0</v>
      </c>
      <c r="H24" s="1">
        <f t="shared" si="3"/>
        <v>0</v>
      </c>
      <c r="I24" s="1">
        <f t="shared" si="4"/>
        <v>0</v>
      </c>
      <c r="J24" s="6">
        <f t="shared" si="5"/>
        <v>0</v>
      </c>
      <c r="K24" s="6">
        <f t="shared" si="6"/>
        <v>0</v>
      </c>
      <c r="L24" s="6"/>
      <c r="M24" s="6"/>
    </row>
    <row r="25" spans="1:13" ht="12.75">
      <c r="A25" s="6">
        <f>IF(COUNT('Vz Rangtest Data'!A25:B25)&lt;2,"",ABS('Vz Rangtest Data'!B25-'Vz Rangtest Data'!A25))</f>
        <v>7</v>
      </c>
      <c r="B25" s="6">
        <f>IF(COUNT('Vz Rangtest Data'!A25:B25)&lt;2,"",'Vz Rangtest Data'!B25-'Vz Rangtest Data'!A25)</f>
        <v>7</v>
      </c>
      <c r="C25" s="6">
        <v>20</v>
      </c>
      <c r="D25" s="6" t="e">
        <f t="shared" si="0"/>
        <v>#NUM!</v>
      </c>
      <c r="E25" s="6">
        <f t="shared" si="1"/>
        <v>84</v>
      </c>
      <c r="F25" s="6" t="e">
        <f t="shared" si="7"/>
        <v>#NUM!</v>
      </c>
      <c r="G25" s="1">
        <f t="shared" si="2"/>
        <v>0</v>
      </c>
      <c r="H25" s="1">
        <f t="shared" si="3"/>
        <v>0</v>
      </c>
      <c r="I25" s="1">
        <f t="shared" si="4"/>
        <v>0</v>
      </c>
      <c r="J25" s="6">
        <f t="shared" si="5"/>
        <v>0</v>
      </c>
      <c r="K25" s="6">
        <f t="shared" si="6"/>
        <v>0</v>
      </c>
      <c r="L25" s="6"/>
      <c r="M25" s="6"/>
    </row>
    <row r="26" spans="1:13" ht="12.75">
      <c r="A26" s="6">
        <f>IF(COUNT('Vz Rangtest Data'!A26:B26)&lt;2,"",ABS('Vz Rangtest Data'!B26-'Vz Rangtest Data'!A26))</f>
      </c>
      <c r="B26" s="6">
        <f>IF(COUNT('Vz Rangtest Data'!A26:B26)&lt;2,"",'Vz Rangtest Data'!B26-'Vz Rangtest Data'!A26)</f>
      </c>
      <c r="C26" s="6">
        <v>21</v>
      </c>
      <c r="D26" s="6" t="e">
        <f t="shared" si="0"/>
        <v>#NUM!</v>
      </c>
      <c r="E26" s="6">
        <f t="shared" si="1"/>
        <v>84</v>
      </c>
      <c r="F26" s="6" t="e">
        <f t="shared" si="7"/>
        <v>#NUM!</v>
      </c>
      <c r="G26" s="1">
        <f t="shared" si="2"/>
        <v>0</v>
      </c>
      <c r="H26" s="1">
        <f t="shared" si="3"/>
        <v>0</v>
      </c>
      <c r="I26" s="1">
        <f t="shared" si="4"/>
        <v>0</v>
      </c>
      <c r="J26" s="6">
        <f t="shared" si="5"/>
        <v>0</v>
      </c>
      <c r="K26" s="6">
        <f t="shared" si="6"/>
        <v>0</v>
      </c>
      <c r="L26" s="6"/>
      <c r="M26" s="6"/>
    </row>
    <row r="27" spans="1:13" ht="12.75">
      <c r="A27" s="6">
        <f>IF(COUNT('Vz Rangtest Data'!A27:B27)&lt;2,"",ABS('Vz Rangtest Data'!B27-'Vz Rangtest Data'!A27))</f>
      </c>
      <c r="B27" s="6">
        <f>IF(COUNT('Vz Rangtest Data'!A27:B27)&lt;2,"",'Vz Rangtest Data'!B27-'Vz Rangtest Data'!A27)</f>
      </c>
      <c r="C27" s="6">
        <v>22</v>
      </c>
      <c r="D27" s="6" t="e">
        <f t="shared" si="0"/>
        <v>#NUM!</v>
      </c>
      <c r="E27" s="6">
        <f t="shared" si="1"/>
        <v>84</v>
      </c>
      <c r="F27" s="6" t="e">
        <f t="shared" si="7"/>
        <v>#NUM!</v>
      </c>
      <c r="G27" s="1">
        <f t="shared" si="2"/>
        <v>0</v>
      </c>
      <c r="H27" s="1">
        <f t="shared" si="3"/>
        <v>0</v>
      </c>
      <c r="I27" s="1">
        <f t="shared" si="4"/>
        <v>0</v>
      </c>
      <c r="J27" s="6">
        <f t="shared" si="5"/>
        <v>0</v>
      </c>
      <c r="K27" s="6">
        <f t="shared" si="6"/>
        <v>0</v>
      </c>
      <c r="L27" s="6"/>
      <c r="M27" s="6"/>
    </row>
    <row r="28" spans="1:13" ht="12.75">
      <c r="A28" s="6">
        <f>IF(COUNT('Vz Rangtest Data'!A28:B28)&lt;2,"",ABS('Vz Rangtest Data'!B28-'Vz Rangtest Data'!A28))</f>
      </c>
      <c r="B28" s="6">
        <f>IF(COUNT('Vz Rangtest Data'!A28:B28)&lt;2,"",'Vz Rangtest Data'!B28-'Vz Rangtest Data'!A28)</f>
      </c>
      <c r="C28" s="6">
        <v>23</v>
      </c>
      <c r="D28" s="6" t="e">
        <f t="shared" si="0"/>
        <v>#NUM!</v>
      </c>
      <c r="E28" s="6">
        <f t="shared" si="1"/>
        <v>84</v>
      </c>
      <c r="F28" s="6" t="e">
        <f t="shared" si="7"/>
        <v>#NUM!</v>
      </c>
      <c r="G28" s="1">
        <f t="shared" si="2"/>
        <v>0</v>
      </c>
      <c r="H28" s="1">
        <f t="shared" si="3"/>
        <v>0</v>
      </c>
      <c r="I28" s="1">
        <f t="shared" si="4"/>
        <v>0</v>
      </c>
      <c r="J28" s="6">
        <f t="shared" si="5"/>
        <v>0</v>
      </c>
      <c r="K28" s="6">
        <f t="shared" si="6"/>
        <v>0</v>
      </c>
      <c r="L28" s="6"/>
      <c r="M28" s="6"/>
    </row>
    <row r="29" spans="1:13" ht="12.75">
      <c r="A29" s="6">
        <f>IF(COUNT('Vz Rangtest Data'!A29:B29)&lt;2,"",ABS('Vz Rangtest Data'!B29-'Vz Rangtest Data'!A29))</f>
      </c>
      <c r="B29" s="6">
        <f>IF(COUNT('Vz Rangtest Data'!A29:B29)&lt;2,"",'Vz Rangtest Data'!B29-'Vz Rangtest Data'!A29)</f>
      </c>
      <c r="C29" s="6">
        <v>24</v>
      </c>
      <c r="D29" s="6" t="e">
        <f t="shared" si="0"/>
        <v>#NUM!</v>
      </c>
      <c r="E29" s="6">
        <f t="shared" si="1"/>
        <v>84</v>
      </c>
      <c r="F29" s="6" t="e">
        <f t="shared" si="7"/>
        <v>#NUM!</v>
      </c>
      <c r="G29" s="1">
        <f t="shared" si="2"/>
        <v>0</v>
      </c>
      <c r="H29" s="1">
        <f t="shared" si="3"/>
        <v>0</v>
      </c>
      <c r="I29" s="1">
        <f t="shared" si="4"/>
        <v>0</v>
      </c>
      <c r="J29" s="6">
        <f t="shared" si="5"/>
        <v>0</v>
      </c>
      <c r="K29" s="6">
        <f t="shared" si="6"/>
        <v>0</v>
      </c>
      <c r="L29" s="6"/>
      <c r="M29" s="6"/>
    </row>
    <row r="30" spans="1:13" ht="12.75">
      <c r="A30" s="6">
        <f>IF(COUNT('Vz Rangtest Data'!A30:B30)&lt;2,"",ABS('Vz Rangtest Data'!B30-'Vz Rangtest Data'!A30))</f>
      </c>
      <c r="B30" s="6">
        <f>IF(COUNT('Vz Rangtest Data'!A30:B30)&lt;2,"",'Vz Rangtest Data'!B30-'Vz Rangtest Data'!A30)</f>
      </c>
      <c r="C30" s="6">
        <v>25</v>
      </c>
      <c r="D30" s="6" t="e">
        <f t="shared" si="0"/>
        <v>#NUM!</v>
      </c>
      <c r="E30" s="6">
        <f t="shared" si="1"/>
        <v>84</v>
      </c>
      <c r="F30" s="6" t="e">
        <f t="shared" si="7"/>
        <v>#NUM!</v>
      </c>
      <c r="G30" s="1">
        <f t="shared" si="2"/>
        <v>0</v>
      </c>
      <c r="H30" s="1">
        <f t="shared" si="3"/>
        <v>0</v>
      </c>
      <c r="I30" s="1">
        <f t="shared" si="4"/>
        <v>0</v>
      </c>
      <c r="J30" s="6">
        <f t="shared" si="5"/>
        <v>0</v>
      </c>
      <c r="K30" s="6">
        <f t="shared" si="6"/>
        <v>0</v>
      </c>
      <c r="L30" s="6"/>
      <c r="M30" s="6"/>
    </row>
    <row r="31" spans="1:13" ht="12.75">
      <c r="A31" s="6">
        <f>IF(COUNT('Vz Rangtest Data'!A31:B31)&lt;2,"",ABS('Vz Rangtest Data'!B31-'Vz Rangtest Data'!A31))</f>
      </c>
      <c r="B31" s="6">
        <f>IF(COUNT('Vz Rangtest Data'!A31:B31)&lt;2,"",'Vz Rangtest Data'!B31-'Vz Rangtest Data'!A31)</f>
      </c>
      <c r="C31" s="6">
        <v>26</v>
      </c>
      <c r="D31" s="6" t="e">
        <f t="shared" si="0"/>
        <v>#NUM!</v>
      </c>
      <c r="E31" s="6">
        <f t="shared" si="1"/>
        <v>84</v>
      </c>
      <c r="F31" s="6" t="e">
        <f t="shared" si="7"/>
        <v>#NUM!</v>
      </c>
      <c r="G31" s="1">
        <f t="shared" si="2"/>
        <v>0</v>
      </c>
      <c r="H31" s="1">
        <f t="shared" si="3"/>
        <v>0</v>
      </c>
      <c r="I31" s="1">
        <f t="shared" si="4"/>
        <v>0</v>
      </c>
      <c r="J31" s="6">
        <f t="shared" si="5"/>
        <v>0</v>
      </c>
      <c r="K31" s="6">
        <f t="shared" si="6"/>
        <v>0</v>
      </c>
      <c r="L31" s="6"/>
      <c r="M31" s="6"/>
    </row>
    <row r="32" spans="1:13" ht="12.75">
      <c r="A32" s="6">
        <f>IF(COUNT('Vz Rangtest Data'!A32:B32)&lt;2,"",ABS('Vz Rangtest Data'!B32-'Vz Rangtest Data'!A32))</f>
      </c>
      <c r="B32" s="6">
        <f>IF(COUNT('Vz Rangtest Data'!A32:B32)&lt;2,"",'Vz Rangtest Data'!B32-'Vz Rangtest Data'!A32)</f>
      </c>
      <c r="C32" s="6">
        <v>27</v>
      </c>
      <c r="D32" s="6" t="e">
        <f t="shared" si="0"/>
        <v>#NUM!</v>
      </c>
      <c r="E32" s="6">
        <f t="shared" si="1"/>
        <v>84</v>
      </c>
      <c r="F32" s="6" t="e">
        <f t="shared" si="7"/>
        <v>#NUM!</v>
      </c>
      <c r="G32" s="1">
        <f t="shared" si="2"/>
        <v>0</v>
      </c>
      <c r="H32" s="1">
        <f t="shared" si="3"/>
        <v>0</v>
      </c>
      <c r="I32" s="1">
        <f t="shared" si="4"/>
        <v>0</v>
      </c>
      <c r="J32" s="6">
        <f t="shared" si="5"/>
        <v>0</v>
      </c>
      <c r="K32" s="6">
        <f t="shared" si="6"/>
        <v>0</v>
      </c>
      <c r="L32" s="6"/>
      <c r="M32" s="6"/>
    </row>
    <row r="33" spans="1:13" ht="12.75">
      <c r="A33" s="6">
        <f>IF(COUNT('Vz Rangtest Data'!A33:B33)&lt;2,"",ABS('Vz Rangtest Data'!B33-'Vz Rangtest Data'!A33))</f>
      </c>
      <c r="B33" s="6">
        <f>IF(COUNT('Vz Rangtest Data'!A33:B33)&lt;2,"",'Vz Rangtest Data'!B33-'Vz Rangtest Data'!A33)</f>
      </c>
      <c r="C33" s="6">
        <v>28</v>
      </c>
      <c r="D33" s="6" t="e">
        <f t="shared" si="0"/>
        <v>#NUM!</v>
      </c>
      <c r="E33" s="6">
        <f t="shared" si="1"/>
        <v>84</v>
      </c>
      <c r="F33" s="6" t="e">
        <f t="shared" si="7"/>
        <v>#NUM!</v>
      </c>
      <c r="G33" s="1">
        <f t="shared" si="2"/>
        <v>0</v>
      </c>
      <c r="H33" s="1">
        <f t="shared" si="3"/>
        <v>0</v>
      </c>
      <c r="I33" s="1">
        <f t="shared" si="4"/>
        <v>0</v>
      </c>
      <c r="J33" s="6">
        <f t="shared" si="5"/>
        <v>0</v>
      </c>
      <c r="K33" s="6">
        <f t="shared" si="6"/>
        <v>0</v>
      </c>
      <c r="L33" s="6"/>
      <c r="M33" s="6"/>
    </row>
    <row r="34" spans="1:13" ht="12.75">
      <c r="A34" s="6">
        <f>IF(COUNT('Vz Rangtest Data'!A34:B34)&lt;2,"",ABS('Vz Rangtest Data'!B34-'Vz Rangtest Data'!A34))</f>
      </c>
      <c r="B34" s="6">
        <f>IF(COUNT('Vz Rangtest Data'!A34:B34)&lt;2,"",'Vz Rangtest Data'!B34-'Vz Rangtest Data'!A34)</f>
      </c>
      <c r="C34" s="6">
        <v>29</v>
      </c>
      <c r="D34" s="6" t="e">
        <f t="shared" si="0"/>
        <v>#NUM!</v>
      </c>
      <c r="E34" s="6">
        <f t="shared" si="1"/>
        <v>84</v>
      </c>
      <c r="F34" s="6" t="e">
        <f t="shared" si="7"/>
        <v>#NUM!</v>
      </c>
      <c r="G34" s="1">
        <f t="shared" si="2"/>
        <v>0</v>
      </c>
      <c r="H34" s="1">
        <f t="shared" si="3"/>
        <v>0</v>
      </c>
      <c r="I34" s="1">
        <f t="shared" si="4"/>
        <v>0</v>
      </c>
      <c r="J34" s="6">
        <f t="shared" si="5"/>
        <v>0</v>
      </c>
      <c r="K34" s="6">
        <f t="shared" si="6"/>
        <v>0</v>
      </c>
      <c r="L34" s="6"/>
      <c r="M34" s="6"/>
    </row>
    <row r="35" spans="1:13" ht="12.75">
      <c r="A35" s="6">
        <f>IF(COUNT('Vz Rangtest Data'!A35:B35)&lt;2,"",ABS('Vz Rangtest Data'!B35-'Vz Rangtest Data'!A35))</f>
      </c>
      <c r="B35" s="6">
        <f>IF(COUNT('Vz Rangtest Data'!A35:B35)&lt;2,"",'Vz Rangtest Data'!B35-'Vz Rangtest Data'!A35)</f>
      </c>
      <c r="C35" s="6">
        <v>30</v>
      </c>
      <c r="D35" s="6" t="e">
        <f t="shared" si="0"/>
        <v>#NUM!</v>
      </c>
      <c r="E35" s="6">
        <f t="shared" si="1"/>
        <v>84</v>
      </c>
      <c r="F35" s="6" t="e">
        <f t="shared" si="7"/>
        <v>#NUM!</v>
      </c>
      <c r="G35" s="1">
        <f t="shared" si="2"/>
        <v>0</v>
      </c>
      <c r="H35" s="1">
        <f t="shared" si="3"/>
        <v>0</v>
      </c>
      <c r="I35" s="1">
        <f t="shared" si="4"/>
        <v>0</v>
      </c>
      <c r="J35" s="6">
        <f t="shared" si="5"/>
        <v>0</v>
      </c>
      <c r="K35" s="6">
        <f t="shared" si="6"/>
        <v>0</v>
      </c>
      <c r="L35" s="6"/>
      <c r="M35" s="6"/>
    </row>
    <row r="36" spans="1:13" ht="12.75">
      <c r="A36" s="6">
        <f>IF(COUNT('Vz Rangtest Data'!A36:B36)&lt;2,"",ABS('Vz Rangtest Data'!B36-'Vz Rangtest Data'!A36))</f>
      </c>
      <c r="B36" s="6">
        <f>IF(COUNT('Vz Rangtest Data'!A36:B36)&lt;2,"",'Vz Rangtest Data'!B36-'Vz Rangtest Data'!A36)</f>
      </c>
      <c r="C36" s="6">
        <v>31</v>
      </c>
      <c r="D36" s="6" t="e">
        <f t="shared" si="0"/>
        <v>#NUM!</v>
      </c>
      <c r="E36" s="6">
        <f t="shared" si="1"/>
        <v>84</v>
      </c>
      <c r="F36" s="6" t="e">
        <f t="shared" si="7"/>
        <v>#NUM!</v>
      </c>
      <c r="G36" s="1">
        <f t="shared" si="2"/>
        <v>0</v>
      </c>
      <c r="H36" s="1">
        <f t="shared" si="3"/>
        <v>0</v>
      </c>
      <c r="I36" s="1">
        <f t="shared" si="4"/>
        <v>0</v>
      </c>
      <c r="J36" s="6">
        <f t="shared" si="5"/>
        <v>0</v>
      </c>
      <c r="K36" s="6">
        <f t="shared" si="6"/>
        <v>0</v>
      </c>
      <c r="L36" s="6"/>
      <c r="M36" s="6"/>
    </row>
    <row r="37" spans="1:13" ht="12.75">
      <c r="A37" s="6">
        <f>IF(COUNT('Vz Rangtest Data'!A37:B37)&lt;2,"",ABS('Vz Rangtest Data'!B37-'Vz Rangtest Data'!A37))</f>
      </c>
      <c r="B37" s="6">
        <f>IF(COUNT('Vz Rangtest Data'!A37:B37)&lt;2,"",'Vz Rangtest Data'!B37-'Vz Rangtest Data'!A37)</f>
      </c>
      <c r="C37" s="6">
        <v>32</v>
      </c>
      <c r="D37" s="6" t="e">
        <f t="shared" si="0"/>
        <v>#NUM!</v>
      </c>
      <c r="E37" s="6">
        <f t="shared" si="1"/>
        <v>84</v>
      </c>
      <c r="F37" s="6" t="e">
        <f t="shared" si="7"/>
        <v>#NUM!</v>
      </c>
      <c r="G37" s="1">
        <f t="shared" si="2"/>
        <v>0</v>
      </c>
      <c r="H37" s="1">
        <f t="shared" si="3"/>
        <v>0</v>
      </c>
      <c r="I37" s="1">
        <f t="shared" si="4"/>
        <v>0</v>
      </c>
      <c r="J37" s="6">
        <f t="shared" si="5"/>
        <v>0</v>
      </c>
      <c r="K37" s="6">
        <f t="shared" si="6"/>
        <v>0</v>
      </c>
      <c r="L37" s="6"/>
      <c r="M37" s="6"/>
    </row>
    <row r="38" spans="1:13" ht="12.75">
      <c r="A38" s="6">
        <f>IF(COUNT('Vz Rangtest Data'!A38:B38)&lt;2,"",ABS('Vz Rangtest Data'!B38-'Vz Rangtest Data'!A38))</f>
      </c>
      <c r="B38" s="6">
        <f>IF(COUNT('Vz Rangtest Data'!A38:B38)&lt;2,"",'Vz Rangtest Data'!B38-'Vz Rangtest Data'!A38)</f>
      </c>
      <c r="C38" s="6">
        <v>33</v>
      </c>
      <c r="D38" s="6" t="e">
        <f aca="true" t="shared" si="8" ref="D38:D69">SMALL(A$6:A$105,C38)</f>
        <v>#NUM!</v>
      </c>
      <c r="E38" s="6">
        <f aca="true" t="shared" si="9" ref="E38:E69">COUNTIF(D$6:D$105,D38)</f>
        <v>84</v>
      </c>
      <c r="F38" s="6" t="e">
        <f t="shared" si="7"/>
        <v>#NUM!</v>
      </c>
      <c r="G38" s="1">
        <f aca="true" t="shared" si="10" ref="G38:G69">IF(ISNUMBER(IF(F38=0,C38+(E38-1)/2,G37))=TRUE,IF(F38=0,C38+(E38-1)/2,G37),0)</f>
        <v>0</v>
      </c>
      <c r="H38" s="1">
        <f aca="true" t="shared" si="11" ref="H38:H69">COUNTIF(B$6:B$105,D38)</f>
        <v>0</v>
      </c>
      <c r="I38" s="1">
        <f aca="true" t="shared" si="12" ref="I38:I69">COUNTIF(B$6:B$105,-D38)</f>
        <v>0</v>
      </c>
      <c r="J38" s="6">
        <f aca="true" t="shared" si="13" ref="J38:J69">G38*H38/E38</f>
        <v>0</v>
      </c>
      <c r="K38" s="6">
        <f aca="true" t="shared" si="14" ref="K38:K69">G38*I38/E38</f>
        <v>0</v>
      </c>
      <c r="L38" s="6"/>
      <c r="M38" s="6"/>
    </row>
    <row r="39" spans="1:13" ht="12.75">
      <c r="A39" s="6">
        <f>IF(COUNT('Vz Rangtest Data'!A39:B39)&lt;2,"",ABS('Vz Rangtest Data'!B39-'Vz Rangtest Data'!A39))</f>
      </c>
      <c r="B39" s="6">
        <f>IF(COUNT('Vz Rangtest Data'!A39:B39)&lt;2,"",'Vz Rangtest Data'!B39-'Vz Rangtest Data'!A39)</f>
      </c>
      <c r="C39" s="6">
        <v>34</v>
      </c>
      <c r="D39" s="6" t="e">
        <f t="shared" si="8"/>
        <v>#NUM!</v>
      </c>
      <c r="E39" s="6">
        <f t="shared" si="9"/>
        <v>84</v>
      </c>
      <c r="F39" s="6" t="e">
        <f aca="true" t="shared" si="15" ref="F39:F70">IF(D39=D38,1,0)</f>
        <v>#NUM!</v>
      </c>
      <c r="G39" s="1">
        <f t="shared" si="10"/>
        <v>0</v>
      </c>
      <c r="H39" s="1">
        <f t="shared" si="11"/>
        <v>0</v>
      </c>
      <c r="I39" s="1">
        <f t="shared" si="12"/>
        <v>0</v>
      </c>
      <c r="J39" s="6">
        <f t="shared" si="13"/>
        <v>0</v>
      </c>
      <c r="K39" s="6">
        <f t="shared" si="14"/>
        <v>0</v>
      </c>
      <c r="L39" s="6"/>
      <c r="M39" s="6"/>
    </row>
    <row r="40" spans="1:13" ht="12.75">
      <c r="A40" s="6">
        <f>IF(COUNT('Vz Rangtest Data'!A40:B40)&lt;2,"",ABS('Vz Rangtest Data'!B40-'Vz Rangtest Data'!A40))</f>
      </c>
      <c r="B40" s="6">
        <f>IF(COUNT('Vz Rangtest Data'!A40:B40)&lt;2,"",'Vz Rangtest Data'!B40-'Vz Rangtest Data'!A40)</f>
      </c>
      <c r="C40" s="6">
        <v>35</v>
      </c>
      <c r="D40" s="6" t="e">
        <f t="shared" si="8"/>
        <v>#NUM!</v>
      </c>
      <c r="E40" s="6">
        <f t="shared" si="9"/>
        <v>84</v>
      </c>
      <c r="F40" s="6" t="e">
        <f t="shared" si="15"/>
        <v>#NUM!</v>
      </c>
      <c r="G40" s="1">
        <f t="shared" si="10"/>
        <v>0</v>
      </c>
      <c r="H40" s="1">
        <f t="shared" si="11"/>
        <v>0</v>
      </c>
      <c r="I40" s="1">
        <f t="shared" si="12"/>
        <v>0</v>
      </c>
      <c r="J40" s="6">
        <f t="shared" si="13"/>
        <v>0</v>
      </c>
      <c r="K40" s="6">
        <f t="shared" si="14"/>
        <v>0</v>
      </c>
      <c r="L40" s="6"/>
      <c r="M40" s="6"/>
    </row>
    <row r="41" spans="1:13" ht="12.75">
      <c r="A41" s="6">
        <f>IF(COUNT('Vz Rangtest Data'!A41:B41)&lt;2,"",ABS('Vz Rangtest Data'!B41-'Vz Rangtest Data'!A41))</f>
      </c>
      <c r="B41" s="6">
        <f>IF(COUNT('Vz Rangtest Data'!A41:B41)&lt;2,"",'Vz Rangtest Data'!B41-'Vz Rangtest Data'!A41)</f>
      </c>
      <c r="C41" s="6">
        <v>36</v>
      </c>
      <c r="D41" s="6" t="e">
        <f t="shared" si="8"/>
        <v>#NUM!</v>
      </c>
      <c r="E41" s="6">
        <f t="shared" si="9"/>
        <v>84</v>
      </c>
      <c r="F41" s="6" t="e">
        <f t="shared" si="15"/>
        <v>#NUM!</v>
      </c>
      <c r="G41" s="1">
        <f t="shared" si="10"/>
        <v>0</v>
      </c>
      <c r="H41" s="1">
        <f t="shared" si="11"/>
        <v>0</v>
      </c>
      <c r="I41" s="1">
        <f t="shared" si="12"/>
        <v>0</v>
      </c>
      <c r="J41" s="6">
        <f t="shared" si="13"/>
        <v>0</v>
      </c>
      <c r="K41" s="6">
        <f t="shared" si="14"/>
        <v>0</v>
      </c>
      <c r="L41" s="6"/>
      <c r="M41" s="6"/>
    </row>
    <row r="42" spans="1:13" ht="12.75">
      <c r="A42" s="6">
        <f>IF(COUNT('Vz Rangtest Data'!A42:B42)&lt;2,"",ABS('Vz Rangtest Data'!B42-'Vz Rangtest Data'!A42))</f>
      </c>
      <c r="B42" s="6">
        <f>IF(COUNT('Vz Rangtest Data'!A42:B42)&lt;2,"",'Vz Rangtest Data'!B42-'Vz Rangtest Data'!A42)</f>
      </c>
      <c r="C42" s="6">
        <v>37</v>
      </c>
      <c r="D42" s="6" t="e">
        <f t="shared" si="8"/>
        <v>#NUM!</v>
      </c>
      <c r="E42" s="6">
        <f t="shared" si="9"/>
        <v>84</v>
      </c>
      <c r="F42" s="6" t="e">
        <f t="shared" si="15"/>
        <v>#NUM!</v>
      </c>
      <c r="G42" s="1">
        <f t="shared" si="10"/>
        <v>0</v>
      </c>
      <c r="H42" s="1">
        <f t="shared" si="11"/>
        <v>0</v>
      </c>
      <c r="I42" s="1">
        <f t="shared" si="12"/>
        <v>0</v>
      </c>
      <c r="J42" s="6">
        <f t="shared" si="13"/>
        <v>0</v>
      </c>
      <c r="K42" s="6">
        <f t="shared" si="14"/>
        <v>0</v>
      </c>
      <c r="L42" s="6"/>
      <c r="M42" s="6"/>
    </row>
    <row r="43" spans="1:13" ht="12.75">
      <c r="A43" s="6">
        <f>IF(COUNT('Vz Rangtest Data'!A43:B43)&lt;2,"",ABS('Vz Rangtest Data'!B43-'Vz Rangtest Data'!A43))</f>
      </c>
      <c r="B43" s="6">
        <f>IF(COUNT('Vz Rangtest Data'!A43:B43)&lt;2,"",'Vz Rangtest Data'!B43-'Vz Rangtest Data'!A43)</f>
      </c>
      <c r="C43" s="6">
        <v>38</v>
      </c>
      <c r="D43" s="6" t="e">
        <f t="shared" si="8"/>
        <v>#NUM!</v>
      </c>
      <c r="E43" s="6">
        <f t="shared" si="9"/>
        <v>84</v>
      </c>
      <c r="F43" s="6" t="e">
        <f t="shared" si="15"/>
        <v>#NUM!</v>
      </c>
      <c r="G43" s="1">
        <f t="shared" si="10"/>
        <v>0</v>
      </c>
      <c r="H43" s="1">
        <f t="shared" si="11"/>
        <v>0</v>
      </c>
      <c r="I43" s="1">
        <f t="shared" si="12"/>
        <v>0</v>
      </c>
      <c r="J43" s="6">
        <f t="shared" si="13"/>
        <v>0</v>
      </c>
      <c r="K43" s="6">
        <f t="shared" si="14"/>
        <v>0</v>
      </c>
      <c r="L43" s="6"/>
      <c r="M43" s="6"/>
    </row>
    <row r="44" spans="1:13" ht="12.75">
      <c r="A44" s="6">
        <f>IF(COUNT('Vz Rangtest Data'!A44:B44)&lt;2,"",ABS('Vz Rangtest Data'!B44-'Vz Rangtest Data'!A44))</f>
      </c>
      <c r="B44" s="6">
        <f>IF(COUNT('Vz Rangtest Data'!A44:B44)&lt;2,"",'Vz Rangtest Data'!B44-'Vz Rangtest Data'!A44)</f>
      </c>
      <c r="C44" s="6">
        <v>39</v>
      </c>
      <c r="D44" s="6" t="e">
        <f t="shared" si="8"/>
        <v>#NUM!</v>
      </c>
      <c r="E44" s="6">
        <f t="shared" si="9"/>
        <v>84</v>
      </c>
      <c r="F44" s="6" t="e">
        <f t="shared" si="15"/>
        <v>#NUM!</v>
      </c>
      <c r="G44" s="1">
        <f t="shared" si="10"/>
        <v>0</v>
      </c>
      <c r="H44" s="1">
        <f t="shared" si="11"/>
        <v>0</v>
      </c>
      <c r="I44" s="1">
        <f t="shared" si="12"/>
        <v>0</v>
      </c>
      <c r="J44" s="6">
        <f t="shared" si="13"/>
        <v>0</v>
      </c>
      <c r="K44" s="6">
        <f t="shared" si="14"/>
        <v>0</v>
      </c>
      <c r="L44" s="6"/>
      <c r="M44" s="6"/>
    </row>
    <row r="45" spans="1:13" ht="12.75">
      <c r="A45" s="6">
        <f>IF(COUNT('Vz Rangtest Data'!A45:B45)&lt;2,"",ABS('Vz Rangtest Data'!B45-'Vz Rangtest Data'!A45))</f>
      </c>
      <c r="B45" s="6">
        <f>IF(COUNT('Vz Rangtest Data'!A45:B45)&lt;2,"",'Vz Rangtest Data'!B45-'Vz Rangtest Data'!A45)</f>
      </c>
      <c r="C45" s="6">
        <v>40</v>
      </c>
      <c r="D45" s="6" t="e">
        <f t="shared" si="8"/>
        <v>#NUM!</v>
      </c>
      <c r="E45" s="6">
        <f t="shared" si="9"/>
        <v>84</v>
      </c>
      <c r="F45" s="6" t="e">
        <f t="shared" si="15"/>
        <v>#NUM!</v>
      </c>
      <c r="G45" s="1">
        <f t="shared" si="10"/>
        <v>0</v>
      </c>
      <c r="H45" s="1">
        <f t="shared" si="11"/>
        <v>0</v>
      </c>
      <c r="I45" s="1">
        <f t="shared" si="12"/>
        <v>0</v>
      </c>
      <c r="J45" s="6">
        <f t="shared" si="13"/>
        <v>0</v>
      </c>
      <c r="K45" s="6">
        <f t="shared" si="14"/>
        <v>0</v>
      </c>
      <c r="L45" s="6"/>
      <c r="M45" s="6"/>
    </row>
    <row r="46" spans="1:13" ht="12.75">
      <c r="A46" s="6">
        <f>IF(COUNT('Vz Rangtest Data'!A46:B46)&lt;2,"",ABS('Vz Rangtest Data'!B46-'Vz Rangtest Data'!A46))</f>
      </c>
      <c r="B46" s="6">
        <f>IF(COUNT('Vz Rangtest Data'!A46:B46)&lt;2,"",'Vz Rangtest Data'!B46-'Vz Rangtest Data'!A46)</f>
      </c>
      <c r="C46" s="6">
        <v>41</v>
      </c>
      <c r="D46" s="6" t="e">
        <f t="shared" si="8"/>
        <v>#NUM!</v>
      </c>
      <c r="E46" s="6">
        <f t="shared" si="9"/>
        <v>84</v>
      </c>
      <c r="F46" s="6" t="e">
        <f t="shared" si="15"/>
        <v>#NUM!</v>
      </c>
      <c r="G46" s="1">
        <f t="shared" si="10"/>
        <v>0</v>
      </c>
      <c r="H46" s="1">
        <f t="shared" si="11"/>
        <v>0</v>
      </c>
      <c r="I46" s="1">
        <f t="shared" si="12"/>
        <v>0</v>
      </c>
      <c r="J46" s="6">
        <f t="shared" si="13"/>
        <v>0</v>
      </c>
      <c r="K46" s="6">
        <f t="shared" si="14"/>
        <v>0</v>
      </c>
      <c r="L46" s="6"/>
      <c r="M46" s="6"/>
    </row>
    <row r="47" spans="1:13" ht="12.75">
      <c r="A47" s="6">
        <f>IF(COUNT('Vz Rangtest Data'!A47:B47)&lt;2,"",ABS('Vz Rangtest Data'!B47-'Vz Rangtest Data'!A47))</f>
      </c>
      <c r="B47" s="6">
        <f>IF(COUNT('Vz Rangtest Data'!A47:B47)&lt;2,"",'Vz Rangtest Data'!B47-'Vz Rangtest Data'!A47)</f>
      </c>
      <c r="C47" s="6">
        <v>42</v>
      </c>
      <c r="D47" s="6" t="e">
        <f t="shared" si="8"/>
        <v>#NUM!</v>
      </c>
      <c r="E47" s="6">
        <f t="shared" si="9"/>
        <v>84</v>
      </c>
      <c r="F47" s="6" t="e">
        <f t="shared" si="15"/>
        <v>#NUM!</v>
      </c>
      <c r="G47" s="1">
        <f t="shared" si="10"/>
        <v>0</v>
      </c>
      <c r="H47" s="1">
        <f t="shared" si="11"/>
        <v>0</v>
      </c>
      <c r="I47" s="1">
        <f t="shared" si="12"/>
        <v>0</v>
      </c>
      <c r="J47" s="6">
        <f t="shared" si="13"/>
        <v>0</v>
      </c>
      <c r="K47" s="6">
        <f t="shared" si="14"/>
        <v>0</v>
      </c>
      <c r="L47" s="6"/>
      <c r="M47" s="6"/>
    </row>
    <row r="48" spans="1:13" ht="12.75">
      <c r="A48" s="6">
        <f>IF(COUNT('Vz Rangtest Data'!A48:B48)&lt;2,"",ABS('Vz Rangtest Data'!B48-'Vz Rangtest Data'!A48))</f>
      </c>
      <c r="B48" s="6">
        <f>IF(COUNT('Vz Rangtest Data'!A48:B48)&lt;2,"",'Vz Rangtest Data'!B48-'Vz Rangtest Data'!A48)</f>
      </c>
      <c r="C48" s="6">
        <v>43</v>
      </c>
      <c r="D48" s="6" t="e">
        <f t="shared" si="8"/>
        <v>#NUM!</v>
      </c>
      <c r="E48" s="6">
        <f t="shared" si="9"/>
        <v>84</v>
      </c>
      <c r="F48" s="6" t="e">
        <f t="shared" si="15"/>
        <v>#NUM!</v>
      </c>
      <c r="G48" s="1">
        <f t="shared" si="10"/>
        <v>0</v>
      </c>
      <c r="H48" s="1">
        <f t="shared" si="11"/>
        <v>0</v>
      </c>
      <c r="I48" s="1">
        <f t="shared" si="12"/>
        <v>0</v>
      </c>
      <c r="J48" s="6">
        <f t="shared" si="13"/>
        <v>0</v>
      </c>
      <c r="K48" s="6">
        <f t="shared" si="14"/>
        <v>0</v>
      </c>
      <c r="L48" s="6"/>
      <c r="M48" s="6"/>
    </row>
    <row r="49" spans="1:13" ht="12.75">
      <c r="A49" s="6">
        <f>IF(COUNT('Vz Rangtest Data'!A49:B49)&lt;2,"",ABS('Vz Rangtest Data'!B49-'Vz Rangtest Data'!A49))</f>
      </c>
      <c r="B49" s="6">
        <f>IF(COUNT('Vz Rangtest Data'!A49:B49)&lt;2,"",'Vz Rangtest Data'!B49-'Vz Rangtest Data'!A49)</f>
      </c>
      <c r="C49" s="6">
        <v>44</v>
      </c>
      <c r="D49" s="6" t="e">
        <f t="shared" si="8"/>
        <v>#NUM!</v>
      </c>
      <c r="E49" s="6">
        <f t="shared" si="9"/>
        <v>84</v>
      </c>
      <c r="F49" s="6" t="e">
        <f t="shared" si="15"/>
        <v>#NUM!</v>
      </c>
      <c r="G49" s="1">
        <f t="shared" si="10"/>
        <v>0</v>
      </c>
      <c r="H49" s="1">
        <f t="shared" si="11"/>
        <v>0</v>
      </c>
      <c r="I49" s="1">
        <f t="shared" si="12"/>
        <v>0</v>
      </c>
      <c r="J49" s="6">
        <f t="shared" si="13"/>
        <v>0</v>
      </c>
      <c r="K49" s="6">
        <f t="shared" si="14"/>
        <v>0</v>
      </c>
      <c r="L49" s="6"/>
      <c r="M49" s="6"/>
    </row>
    <row r="50" spans="1:13" ht="12.75">
      <c r="A50" s="6">
        <f>IF(COUNT('Vz Rangtest Data'!A50:B50)&lt;2,"",ABS('Vz Rangtest Data'!B50-'Vz Rangtest Data'!A50))</f>
      </c>
      <c r="B50" s="6">
        <f>IF(COUNT('Vz Rangtest Data'!A50:B50)&lt;2,"",'Vz Rangtest Data'!B50-'Vz Rangtest Data'!A50)</f>
      </c>
      <c r="C50" s="6">
        <v>45</v>
      </c>
      <c r="D50" s="6" t="e">
        <f t="shared" si="8"/>
        <v>#NUM!</v>
      </c>
      <c r="E50" s="6">
        <f t="shared" si="9"/>
        <v>84</v>
      </c>
      <c r="F50" s="6" t="e">
        <f t="shared" si="15"/>
        <v>#NUM!</v>
      </c>
      <c r="G50" s="1">
        <f t="shared" si="10"/>
        <v>0</v>
      </c>
      <c r="H50" s="1">
        <f t="shared" si="11"/>
        <v>0</v>
      </c>
      <c r="I50" s="1">
        <f t="shared" si="12"/>
        <v>0</v>
      </c>
      <c r="J50" s="6">
        <f t="shared" si="13"/>
        <v>0</v>
      </c>
      <c r="K50" s="6">
        <f t="shared" si="14"/>
        <v>0</v>
      </c>
      <c r="L50" s="6"/>
      <c r="M50" s="6"/>
    </row>
    <row r="51" spans="1:13" ht="12.75">
      <c r="A51" s="6">
        <f>IF(COUNT('Vz Rangtest Data'!A51:B51)&lt;2,"",ABS('Vz Rangtest Data'!B51-'Vz Rangtest Data'!A51))</f>
      </c>
      <c r="B51" s="6">
        <f>IF(COUNT('Vz Rangtest Data'!A51:B51)&lt;2,"",'Vz Rangtest Data'!B51-'Vz Rangtest Data'!A51)</f>
      </c>
      <c r="C51" s="6">
        <v>46</v>
      </c>
      <c r="D51" s="6" t="e">
        <f t="shared" si="8"/>
        <v>#NUM!</v>
      </c>
      <c r="E51" s="6">
        <f t="shared" si="9"/>
        <v>84</v>
      </c>
      <c r="F51" s="6" t="e">
        <f t="shared" si="15"/>
        <v>#NUM!</v>
      </c>
      <c r="G51" s="1">
        <f t="shared" si="10"/>
        <v>0</v>
      </c>
      <c r="H51" s="1">
        <f t="shared" si="11"/>
        <v>0</v>
      </c>
      <c r="I51" s="1">
        <f t="shared" si="12"/>
        <v>0</v>
      </c>
      <c r="J51" s="6">
        <f t="shared" si="13"/>
        <v>0</v>
      </c>
      <c r="K51" s="6">
        <f t="shared" si="14"/>
        <v>0</v>
      </c>
      <c r="L51" s="6"/>
      <c r="M51" s="6"/>
    </row>
    <row r="52" spans="1:13" ht="12.75">
      <c r="A52" s="6">
        <f>IF(COUNT('Vz Rangtest Data'!A52:B52)&lt;2,"",ABS('Vz Rangtest Data'!B52-'Vz Rangtest Data'!A52))</f>
      </c>
      <c r="B52" s="6">
        <f>IF(COUNT('Vz Rangtest Data'!A52:B52)&lt;2,"",'Vz Rangtest Data'!B52-'Vz Rangtest Data'!A52)</f>
      </c>
      <c r="C52" s="6">
        <v>47</v>
      </c>
      <c r="D52" s="6" t="e">
        <f t="shared" si="8"/>
        <v>#NUM!</v>
      </c>
      <c r="E52" s="6">
        <f t="shared" si="9"/>
        <v>84</v>
      </c>
      <c r="F52" s="6" t="e">
        <f t="shared" si="15"/>
        <v>#NUM!</v>
      </c>
      <c r="G52" s="1">
        <f t="shared" si="10"/>
        <v>0</v>
      </c>
      <c r="H52" s="1">
        <f t="shared" si="11"/>
        <v>0</v>
      </c>
      <c r="I52" s="1">
        <f t="shared" si="12"/>
        <v>0</v>
      </c>
      <c r="J52" s="6">
        <f t="shared" si="13"/>
        <v>0</v>
      </c>
      <c r="K52" s="6">
        <f t="shared" si="14"/>
        <v>0</v>
      </c>
      <c r="L52" s="6"/>
      <c r="M52" s="6"/>
    </row>
    <row r="53" spans="1:13" ht="12.75">
      <c r="A53" s="6">
        <f>IF(COUNT('Vz Rangtest Data'!A53:B53)&lt;2,"",ABS('Vz Rangtest Data'!B53-'Vz Rangtest Data'!A53))</f>
      </c>
      <c r="B53" s="6">
        <f>IF(COUNT('Vz Rangtest Data'!A53:B53)&lt;2,"",'Vz Rangtest Data'!B53-'Vz Rangtest Data'!A53)</f>
      </c>
      <c r="C53" s="6">
        <v>48</v>
      </c>
      <c r="D53" s="6" t="e">
        <f t="shared" si="8"/>
        <v>#NUM!</v>
      </c>
      <c r="E53" s="6">
        <f t="shared" si="9"/>
        <v>84</v>
      </c>
      <c r="F53" s="6" t="e">
        <f t="shared" si="15"/>
        <v>#NUM!</v>
      </c>
      <c r="G53" s="1">
        <f t="shared" si="10"/>
        <v>0</v>
      </c>
      <c r="H53" s="1">
        <f t="shared" si="11"/>
        <v>0</v>
      </c>
      <c r="I53" s="1">
        <f t="shared" si="12"/>
        <v>0</v>
      </c>
      <c r="J53" s="6">
        <f t="shared" si="13"/>
        <v>0</v>
      </c>
      <c r="K53" s="6">
        <f t="shared" si="14"/>
        <v>0</v>
      </c>
      <c r="L53" s="6"/>
      <c r="M53" s="6"/>
    </row>
    <row r="54" spans="1:13" ht="12.75">
      <c r="A54" s="6">
        <f>IF(COUNT('Vz Rangtest Data'!A54:B54)&lt;2,"",ABS('Vz Rangtest Data'!B54-'Vz Rangtest Data'!A54))</f>
      </c>
      <c r="B54" s="6">
        <f>IF(COUNT('Vz Rangtest Data'!A54:B54)&lt;2,"",'Vz Rangtest Data'!B54-'Vz Rangtest Data'!A54)</f>
      </c>
      <c r="C54" s="6">
        <v>49</v>
      </c>
      <c r="D54" s="6" t="e">
        <f t="shared" si="8"/>
        <v>#NUM!</v>
      </c>
      <c r="E54" s="6">
        <f t="shared" si="9"/>
        <v>84</v>
      </c>
      <c r="F54" s="6" t="e">
        <f t="shared" si="15"/>
        <v>#NUM!</v>
      </c>
      <c r="G54" s="1">
        <f t="shared" si="10"/>
        <v>0</v>
      </c>
      <c r="H54" s="1">
        <f t="shared" si="11"/>
        <v>0</v>
      </c>
      <c r="I54" s="1">
        <f t="shared" si="12"/>
        <v>0</v>
      </c>
      <c r="J54" s="6">
        <f t="shared" si="13"/>
        <v>0</v>
      </c>
      <c r="K54" s="6">
        <f t="shared" si="14"/>
        <v>0</v>
      </c>
      <c r="L54" s="6"/>
      <c r="M54" s="6"/>
    </row>
    <row r="55" spans="1:13" ht="12.75">
      <c r="A55" s="6">
        <f>IF(COUNT('Vz Rangtest Data'!A55:B55)&lt;2,"",ABS('Vz Rangtest Data'!B55-'Vz Rangtest Data'!A55))</f>
      </c>
      <c r="B55" s="6">
        <f>IF(COUNT('Vz Rangtest Data'!A55:B55)&lt;2,"",'Vz Rangtest Data'!B55-'Vz Rangtest Data'!A55)</f>
      </c>
      <c r="C55" s="6">
        <v>50</v>
      </c>
      <c r="D55" s="6" t="e">
        <f t="shared" si="8"/>
        <v>#NUM!</v>
      </c>
      <c r="E55" s="6">
        <f t="shared" si="9"/>
        <v>84</v>
      </c>
      <c r="F55" s="6" t="e">
        <f t="shared" si="15"/>
        <v>#NUM!</v>
      </c>
      <c r="G55" s="1">
        <f t="shared" si="10"/>
        <v>0</v>
      </c>
      <c r="H55" s="1">
        <f t="shared" si="11"/>
        <v>0</v>
      </c>
      <c r="I55" s="1">
        <f t="shared" si="12"/>
        <v>0</v>
      </c>
      <c r="J55" s="6">
        <f t="shared" si="13"/>
        <v>0</v>
      </c>
      <c r="K55" s="6">
        <f t="shared" si="14"/>
        <v>0</v>
      </c>
      <c r="L55" s="6"/>
      <c r="M55" s="6"/>
    </row>
    <row r="56" spans="1:13" ht="12.75">
      <c r="A56" s="6">
        <f>IF(COUNT('Vz Rangtest Data'!A56:B56)&lt;2,"",ABS('Vz Rangtest Data'!B56-'Vz Rangtest Data'!A56))</f>
      </c>
      <c r="B56" s="6">
        <f>IF(COUNT('Vz Rangtest Data'!A56:B56)&lt;2,"",'Vz Rangtest Data'!B56-'Vz Rangtest Data'!A56)</f>
      </c>
      <c r="C56" s="6">
        <v>51</v>
      </c>
      <c r="D56" s="6" t="e">
        <f t="shared" si="8"/>
        <v>#NUM!</v>
      </c>
      <c r="E56" s="6">
        <f t="shared" si="9"/>
        <v>84</v>
      </c>
      <c r="F56" s="6" t="e">
        <f t="shared" si="15"/>
        <v>#NUM!</v>
      </c>
      <c r="G56" s="1">
        <f t="shared" si="10"/>
        <v>0</v>
      </c>
      <c r="H56" s="1">
        <f t="shared" si="11"/>
        <v>0</v>
      </c>
      <c r="I56" s="1">
        <f t="shared" si="12"/>
        <v>0</v>
      </c>
      <c r="J56" s="6">
        <f t="shared" si="13"/>
        <v>0</v>
      </c>
      <c r="K56" s="6">
        <f t="shared" si="14"/>
        <v>0</v>
      </c>
      <c r="L56" s="6"/>
      <c r="M56" s="6"/>
    </row>
    <row r="57" spans="1:13" ht="12.75">
      <c r="A57" s="6">
        <f>IF(COUNT('Vz Rangtest Data'!A57:B57)&lt;2,"",ABS('Vz Rangtest Data'!B57-'Vz Rangtest Data'!A57))</f>
      </c>
      <c r="B57" s="6">
        <f>IF(COUNT('Vz Rangtest Data'!A57:B57)&lt;2,"",'Vz Rangtest Data'!B57-'Vz Rangtest Data'!A57)</f>
      </c>
      <c r="C57" s="6">
        <v>52</v>
      </c>
      <c r="D57" s="6" t="e">
        <f t="shared" si="8"/>
        <v>#NUM!</v>
      </c>
      <c r="E57" s="6">
        <f t="shared" si="9"/>
        <v>84</v>
      </c>
      <c r="F57" s="6" t="e">
        <f t="shared" si="15"/>
        <v>#NUM!</v>
      </c>
      <c r="G57" s="1">
        <f t="shared" si="10"/>
        <v>0</v>
      </c>
      <c r="H57" s="1">
        <f t="shared" si="11"/>
        <v>0</v>
      </c>
      <c r="I57" s="1">
        <f t="shared" si="12"/>
        <v>0</v>
      </c>
      <c r="J57" s="6">
        <f t="shared" si="13"/>
        <v>0</v>
      </c>
      <c r="K57" s="6">
        <f t="shared" si="14"/>
        <v>0</v>
      </c>
      <c r="L57" s="6"/>
      <c r="M57" s="6"/>
    </row>
    <row r="58" spans="1:13" ht="12.75">
      <c r="A58" s="6">
        <f>IF(COUNT('Vz Rangtest Data'!A58:B58)&lt;2,"",ABS('Vz Rangtest Data'!B58-'Vz Rangtest Data'!A58))</f>
      </c>
      <c r="B58" s="6">
        <f>IF(COUNT('Vz Rangtest Data'!A58:B58)&lt;2,"",'Vz Rangtest Data'!B58-'Vz Rangtest Data'!A58)</f>
      </c>
      <c r="C58" s="6">
        <v>53</v>
      </c>
      <c r="D58" s="6" t="e">
        <f t="shared" si="8"/>
        <v>#NUM!</v>
      </c>
      <c r="E58" s="6">
        <f t="shared" si="9"/>
        <v>84</v>
      </c>
      <c r="F58" s="6" t="e">
        <f t="shared" si="15"/>
        <v>#NUM!</v>
      </c>
      <c r="G58" s="1">
        <f t="shared" si="10"/>
        <v>0</v>
      </c>
      <c r="H58" s="1">
        <f t="shared" si="11"/>
        <v>0</v>
      </c>
      <c r="I58" s="1">
        <f t="shared" si="12"/>
        <v>0</v>
      </c>
      <c r="J58" s="6">
        <f t="shared" si="13"/>
        <v>0</v>
      </c>
      <c r="K58" s="6">
        <f t="shared" si="14"/>
        <v>0</v>
      </c>
      <c r="L58" s="6"/>
      <c r="M58" s="6"/>
    </row>
    <row r="59" spans="1:13" ht="12.75">
      <c r="A59" s="6">
        <f>IF(COUNT('Vz Rangtest Data'!A59:B59)&lt;2,"",ABS('Vz Rangtest Data'!B59-'Vz Rangtest Data'!A59))</f>
      </c>
      <c r="B59" s="6">
        <f>IF(COUNT('Vz Rangtest Data'!A59:B59)&lt;2,"",'Vz Rangtest Data'!B59-'Vz Rangtest Data'!A59)</f>
      </c>
      <c r="C59" s="6">
        <v>54</v>
      </c>
      <c r="D59" s="6" t="e">
        <f t="shared" si="8"/>
        <v>#NUM!</v>
      </c>
      <c r="E59" s="6">
        <f t="shared" si="9"/>
        <v>84</v>
      </c>
      <c r="F59" s="6" t="e">
        <f t="shared" si="15"/>
        <v>#NUM!</v>
      </c>
      <c r="G59" s="1">
        <f t="shared" si="10"/>
        <v>0</v>
      </c>
      <c r="H59" s="1">
        <f t="shared" si="11"/>
        <v>0</v>
      </c>
      <c r="I59" s="1">
        <f t="shared" si="12"/>
        <v>0</v>
      </c>
      <c r="J59" s="6">
        <f t="shared" si="13"/>
        <v>0</v>
      </c>
      <c r="K59" s="6">
        <f t="shared" si="14"/>
        <v>0</v>
      </c>
      <c r="L59" s="6"/>
      <c r="M59" s="6"/>
    </row>
    <row r="60" spans="1:13" ht="12.75">
      <c r="A60" s="6">
        <f>IF(COUNT('Vz Rangtest Data'!A60:B60)&lt;2,"",ABS('Vz Rangtest Data'!B60-'Vz Rangtest Data'!A60))</f>
      </c>
      <c r="B60" s="6">
        <f>IF(COUNT('Vz Rangtest Data'!A60:B60)&lt;2,"",'Vz Rangtest Data'!B60-'Vz Rangtest Data'!A60)</f>
      </c>
      <c r="C60" s="6">
        <v>55</v>
      </c>
      <c r="D60" s="6" t="e">
        <f t="shared" si="8"/>
        <v>#NUM!</v>
      </c>
      <c r="E60" s="6">
        <f t="shared" si="9"/>
        <v>84</v>
      </c>
      <c r="F60" s="6" t="e">
        <f t="shared" si="15"/>
        <v>#NUM!</v>
      </c>
      <c r="G60" s="1">
        <f t="shared" si="10"/>
        <v>0</v>
      </c>
      <c r="H60" s="1">
        <f t="shared" si="11"/>
        <v>0</v>
      </c>
      <c r="I60" s="1">
        <f t="shared" si="12"/>
        <v>0</v>
      </c>
      <c r="J60" s="6">
        <f t="shared" si="13"/>
        <v>0</v>
      </c>
      <c r="K60" s="6">
        <f t="shared" si="14"/>
        <v>0</v>
      </c>
      <c r="L60" s="6"/>
      <c r="M60" s="6"/>
    </row>
    <row r="61" spans="1:13" ht="12.75">
      <c r="A61" s="6">
        <f>IF(COUNT('Vz Rangtest Data'!A61:B61)&lt;2,"",ABS('Vz Rangtest Data'!B61-'Vz Rangtest Data'!A61))</f>
      </c>
      <c r="B61" s="6">
        <f>IF(COUNT('Vz Rangtest Data'!A61:B61)&lt;2,"",'Vz Rangtest Data'!B61-'Vz Rangtest Data'!A61)</f>
      </c>
      <c r="C61" s="6">
        <v>56</v>
      </c>
      <c r="D61" s="6" t="e">
        <f t="shared" si="8"/>
        <v>#NUM!</v>
      </c>
      <c r="E61" s="6">
        <f t="shared" si="9"/>
        <v>84</v>
      </c>
      <c r="F61" s="6" t="e">
        <f t="shared" si="15"/>
        <v>#NUM!</v>
      </c>
      <c r="G61" s="1">
        <f t="shared" si="10"/>
        <v>0</v>
      </c>
      <c r="H61" s="1">
        <f t="shared" si="11"/>
        <v>0</v>
      </c>
      <c r="I61" s="1">
        <f t="shared" si="12"/>
        <v>0</v>
      </c>
      <c r="J61" s="6">
        <f t="shared" si="13"/>
        <v>0</v>
      </c>
      <c r="K61" s="6">
        <f t="shared" si="14"/>
        <v>0</v>
      </c>
      <c r="L61" s="6"/>
      <c r="M61" s="6"/>
    </row>
    <row r="62" spans="1:13" ht="12.75">
      <c r="A62" s="6">
        <f>IF(COUNT('Vz Rangtest Data'!A62:B62)&lt;2,"",ABS('Vz Rangtest Data'!B62-'Vz Rangtest Data'!A62))</f>
      </c>
      <c r="B62" s="6">
        <f>IF(COUNT('Vz Rangtest Data'!A62:B62)&lt;2,"",'Vz Rangtest Data'!B62-'Vz Rangtest Data'!A62)</f>
      </c>
      <c r="C62" s="6">
        <v>57</v>
      </c>
      <c r="D62" s="6" t="e">
        <f t="shared" si="8"/>
        <v>#NUM!</v>
      </c>
      <c r="E62" s="6">
        <f t="shared" si="9"/>
        <v>84</v>
      </c>
      <c r="F62" s="6" t="e">
        <f t="shared" si="15"/>
        <v>#NUM!</v>
      </c>
      <c r="G62" s="1">
        <f t="shared" si="10"/>
        <v>0</v>
      </c>
      <c r="H62" s="1">
        <f t="shared" si="11"/>
        <v>0</v>
      </c>
      <c r="I62" s="1">
        <f t="shared" si="12"/>
        <v>0</v>
      </c>
      <c r="J62" s="6">
        <f t="shared" si="13"/>
        <v>0</v>
      </c>
      <c r="K62" s="6">
        <f t="shared" si="14"/>
        <v>0</v>
      </c>
      <c r="L62" s="6"/>
      <c r="M62" s="6"/>
    </row>
    <row r="63" spans="1:13" ht="12.75">
      <c r="A63" s="6">
        <f>IF(COUNT('Vz Rangtest Data'!A63:B63)&lt;2,"",ABS('Vz Rangtest Data'!B63-'Vz Rangtest Data'!A63))</f>
      </c>
      <c r="B63" s="6">
        <f>IF(COUNT('Vz Rangtest Data'!A63:B63)&lt;2,"",'Vz Rangtest Data'!B63-'Vz Rangtest Data'!A63)</f>
      </c>
      <c r="C63" s="6">
        <v>58</v>
      </c>
      <c r="D63" s="6" t="e">
        <f t="shared" si="8"/>
        <v>#NUM!</v>
      </c>
      <c r="E63" s="6">
        <f t="shared" si="9"/>
        <v>84</v>
      </c>
      <c r="F63" s="6" t="e">
        <f t="shared" si="15"/>
        <v>#NUM!</v>
      </c>
      <c r="G63" s="1">
        <f t="shared" si="10"/>
        <v>0</v>
      </c>
      <c r="H63" s="1">
        <f t="shared" si="11"/>
        <v>0</v>
      </c>
      <c r="I63" s="1">
        <f t="shared" si="12"/>
        <v>0</v>
      </c>
      <c r="J63" s="6">
        <f t="shared" si="13"/>
        <v>0</v>
      </c>
      <c r="K63" s="6">
        <f t="shared" si="14"/>
        <v>0</v>
      </c>
      <c r="L63" s="6"/>
      <c r="M63" s="6"/>
    </row>
    <row r="64" spans="1:13" ht="12.75">
      <c r="A64" s="6">
        <f>IF(COUNT('Vz Rangtest Data'!A64:B64)&lt;2,"",ABS('Vz Rangtest Data'!B64-'Vz Rangtest Data'!A64))</f>
      </c>
      <c r="B64" s="6">
        <f>IF(COUNT('Vz Rangtest Data'!A64:B64)&lt;2,"",'Vz Rangtest Data'!B64-'Vz Rangtest Data'!A64)</f>
      </c>
      <c r="C64" s="6">
        <v>59</v>
      </c>
      <c r="D64" s="6" t="e">
        <f t="shared" si="8"/>
        <v>#NUM!</v>
      </c>
      <c r="E64" s="6">
        <f t="shared" si="9"/>
        <v>84</v>
      </c>
      <c r="F64" s="6" t="e">
        <f t="shared" si="15"/>
        <v>#NUM!</v>
      </c>
      <c r="G64" s="1">
        <f t="shared" si="10"/>
        <v>0</v>
      </c>
      <c r="H64" s="1">
        <f t="shared" si="11"/>
        <v>0</v>
      </c>
      <c r="I64" s="1">
        <f t="shared" si="12"/>
        <v>0</v>
      </c>
      <c r="J64" s="6">
        <f t="shared" si="13"/>
        <v>0</v>
      </c>
      <c r="K64" s="6">
        <f t="shared" si="14"/>
        <v>0</v>
      </c>
      <c r="L64" s="6"/>
      <c r="M64" s="6"/>
    </row>
    <row r="65" spans="1:13" ht="12.75">
      <c r="A65" s="6">
        <f>IF(COUNT('Vz Rangtest Data'!A65:B65)&lt;2,"",ABS('Vz Rangtest Data'!B65-'Vz Rangtest Data'!A65))</f>
      </c>
      <c r="B65" s="6">
        <f>IF(COUNT('Vz Rangtest Data'!A65:B65)&lt;2,"",'Vz Rangtest Data'!B65-'Vz Rangtest Data'!A65)</f>
      </c>
      <c r="C65" s="6">
        <v>60</v>
      </c>
      <c r="D65" s="6" t="e">
        <f t="shared" si="8"/>
        <v>#NUM!</v>
      </c>
      <c r="E65" s="6">
        <f t="shared" si="9"/>
        <v>84</v>
      </c>
      <c r="F65" s="6" t="e">
        <f t="shared" si="15"/>
        <v>#NUM!</v>
      </c>
      <c r="G65" s="1">
        <f t="shared" si="10"/>
        <v>0</v>
      </c>
      <c r="H65" s="1">
        <f t="shared" si="11"/>
        <v>0</v>
      </c>
      <c r="I65" s="1">
        <f t="shared" si="12"/>
        <v>0</v>
      </c>
      <c r="J65" s="6">
        <f t="shared" si="13"/>
        <v>0</v>
      </c>
      <c r="K65" s="6">
        <f t="shared" si="14"/>
        <v>0</v>
      </c>
      <c r="L65" s="6"/>
      <c r="M65" s="6"/>
    </row>
    <row r="66" spans="1:13" ht="12.75">
      <c r="A66" s="6">
        <f>IF(COUNT('Vz Rangtest Data'!A66:B66)&lt;2,"",ABS('Vz Rangtest Data'!B66-'Vz Rangtest Data'!A66))</f>
      </c>
      <c r="B66" s="6">
        <f>IF(COUNT('Vz Rangtest Data'!A66:B66)&lt;2,"",'Vz Rangtest Data'!B66-'Vz Rangtest Data'!A66)</f>
      </c>
      <c r="C66" s="6">
        <v>61</v>
      </c>
      <c r="D66" s="6" t="e">
        <f t="shared" si="8"/>
        <v>#NUM!</v>
      </c>
      <c r="E66" s="6">
        <f t="shared" si="9"/>
        <v>84</v>
      </c>
      <c r="F66" s="6" t="e">
        <f t="shared" si="15"/>
        <v>#NUM!</v>
      </c>
      <c r="G66" s="1">
        <f t="shared" si="10"/>
        <v>0</v>
      </c>
      <c r="H66" s="1">
        <f t="shared" si="11"/>
        <v>0</v>
      </c>
      <c r="I66" s="1">
        <f t="shared" si="12"/>
        <v>0</v>
      </c>
      <c r="J66" s="6">
        <f t="shared" si="13"/>
        <v>0</v>
      </c>
      <c r="K66" s="6">
        <f t="shared" si="14"/>
        <v>0</v>
      </c>
      <c r="L66" s="6"/>
      <c r="M66" s="6"/>
    </row>
    <row r="67" spans="1:13" ht="12.75">
      <c r="A67" s="6">
        <f>IF(COUNT('Vz Rangtest Data'!A67:B67)&lt;2,"",ABS('Vz Rangtest Data'!B67-'Vz Rangtest Data'!A67))</f>
      </c>
      <c r="B67" s="6">
        <f>IF(COUNT('Vz Rangtest Data'!A67:B67)&lt;2,"",'Vz Rangtest Data'!B67-'Vz Rangtest Data'!A67)</f>
      </c>
      <c r="C67" s="6">
        <v>62</v>
      </c>
      <c r="D67" s="6" t="e">
        <f t="shared" si="8"/>
        <v>#NUM!</v>
      </c>
      <c r="E67" s="6">
        <f t="shared" si="9"/>
        <v>84</v>
      </c>
      <c r="F67" s="6" t="e">
        <f t="shared" si="15"/>
        <v>#NUM!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 s="6">
        <f t="shared" si="13"/>
        <v>0</v>
      </c>
      <c r="K67" s="6">
        <f t="shared" si="14"/>
        <v>0</v>
      </c>
      <c r="L67" s="6"/>
      <c r="M67" s="6"/>
    </row>
    <row r="68" spans="1:13" ht="12.75">
      <c r="A68" s="6">
        <f>IF(COUNT('Vz Rangtest Data'!A68:B68)&lt;2,"",ABS('Vz Rangtest Data'!B68-'Vz Rangtest Data'!A68))</f>
      </c>
      <c r="B68" s="6">
        <f>IF(COUNT('Vz Rangtest Data'!A68:B68)&lt;2,"",'Vz Rangtest Data'!B68-'Vz Rangtest Data'!A68)</f>
      </c>
      <c r="C68" s="6">
        <v>63</v>
      </c>
      <c r="D68" s="6" t="e">
        <f t="shared" si="8"/>
        <v>#NUM!</v>
      </c>
      <c r="E68" s="6">
        <f t="shared" si="9"/>
        <v>84</v>
      </c>
      <c r="F68" s="6" t="e">
        <f t="shared" si="15"/>
        <v>#NUM!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 s="6">
        <f t="shared" si="13"/>
        <v>0</v>
      </c>
      <c r="K68" s="6">
        <f t="shared" si="14"/>
        <v>0</v>
      </c>
      <c r="L68" s="6"/>
      <c r="M68" s="6"/>
    </row>
    <row r="69" spans="1:13" ht="12.75">
      <c r="A69" s="6">
        <f>IF(COUNT('Vz Rangtest Data'!A69:B69)&lt;2,"",ABS('Vz Rangtest Data'!B69-'Vz Rangtest Data'!A69))</f>
      </c>
      <c r="B69" s="6">
        <f>IF(COUNT('Vz Rangtest Data'!A69:B69)&lt;2,"",'Vz Rangtest Data'!B69-'Vz Rangtest Data'!A69)</f>
      </c>
      <c r="C69" s="6">
        <v>64</v>
      </c>
      <c r="D69" s="6" t="e">
        <f t="shared" si="8"/>
        <v>#NUM!</v>
      </c>
      <c r="E69" s="6">
        <f t="shared" si="9"/>
        <v>84</v>
      </c>
      <c r="F69" s="6" t="e">
        <f t="shared" si="15"/>
        <v>#NUM!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 s="6">
        <f t="shared" si="13"/>
        <v>0</v>
      </c>
      <c r="K69" s="6">
        <f t="shared" si="14"/>
        <v>0</v>
      </c>
      <c r="L69" s="6"/>
      <c r="M69" s="6"/>
    </row>
    <row r="70" spans="1:13" ht="12.75">
      <c r="A70" s="6">
        <f>IF(COUNT('Vz Rangtest Data'!A70:B70)&lt;2,"",ABS('Vz Rangtest Data'!B70-'Vz Rangtest Data'!A70))</f>
      </c>
      <c r="B70" s="6">
        <f>IF(COUNT('Vz Rangtest Data'!A70:B70)&lt;2,"",'Vz Rangtest Data'!B70-'Vz Rangtest Data'!A70)</f>
      </c>
      <c r="C70" s="6">
        <v>65</v>
      </c>
      <c r="D70" s="6" t="e">
        <f aca="true" t="shared" si="16" ref="D70:D101">SMALL(A$6:A$105,C70)</f>
        <v>#NUM!</v>
      </c>
      <c r="E70" s="6">
        <f aca="true" t="shared" si="17" ref="E70:E101">COUNTIF(D$6:D$105,D70)</f>
        <v>84</v>
      </c>
      <c r="F70" s="6" t="e">
        <f t="shared" si="15"/>
        <v>#NUM!</v>
      </c>
      <c r="G70" s="1">
        <f aca="true" t="shared" si="18" ref="G70:G101">IF(ISNUMBER(IF(F70=0,C70+(E70-1)/2,G69))=TRUE,IF(F70=0,C70+(E70-1)/2,G69),0)</f>
        <v>0</v>
      </c>
      <c r="H70" s="1">
        <f aca="true" t="shared" si="19" ref="H70:H105">COUNTIF(B$6:B$105,D70)</f>
        <v>0</v>
      </c>
      <c r="I70" s="1">
        <f aca="true" t="shared" si="20" ref="I70:I105">COUNTIF(B$6:B$105,-D70)</f>
        <v>0</v>
      </c>
      <c r="J70" s="6">
        <f aca="true" t="shared" si="21" ref="J70:J105">G70*H70/E70</f>
        <v>0</v>
      </c>
      <c r="K70" s="6">
        <f aca="true" t="shared" si="22" ref="K70:K105">G70*I70/E70</f>
        <v>0</v>
      </c>
      <c r="L70" s="6"/>
      <c r="M70" s="6"/>
    </row>
    <row r="71" spans="1:13" ht="12.75">
      <c r="A71" s="6">
        <f>IF(COUNT('Vz Rangtest Data'!A71:B71)&lt;2,"",ABS('Vz Rangtest Data'!B71-'Vz Rangtest Data'!A71))</f>
      </c>
      <c r="B71" s="6">
        <f>IF(COUNT('Vz Rangtest Data'!A71:B71)&lt;2,"",'Vz Rangtest Data'!B71-'Vz Rangtest Data'!A71)</f>
      </c>
      <c r="C71" s="6">
        <v>66</v>
      </c>
      <c r="D71" s="6" t="e">
        <f t="shared" si="16"/>
        <v>#NUM!</v>
      </c>
      <c r="E71" s="6">
        <f t="shared" si="17"/>
        <v>84</v>
      </c>
      <c r="F71" s="6" t="e">
        <f aca="true" t="shared" si="23" ref="F71:F105">IF(D71=D70,1,0)</f>
        <v>#NUM!</v>
      </c>
      <c r="G71" s="1">
        <f t="shared" si="18"/>
        <v>0</v>
      </c>
      <c r="H71" s="1">
        <f t="shared" si="19"/>
        <v>0</v>
      </c>
      <c r="I71" s="1">
        <f t="shared" si="20"/>
        <v>0</v>
      </c>
      <c r="J71" s="6">
        <f t="shared" si="21"/>
        <v>0</v>
      </c>
      <c r="K71" s="6">
        <f t="shared" si="22"/>
        <v>0</v>
      </c>
      <c r="L71" s="6"/>
      <c r="M71" s="6"/>
    </row>
    <row r="72" spans="1:13" ht="12.75">
      <c r="A72" s="6">
        <f>IF(COUNT('Vz Rangtest Data'!A72:B72)&lt;2,"",ABS('Vz Rangtest Data'!B72-'Vz Rangtest Data'!A72))</f>
      </c>
      <c r="B72" s="6">
        <f>IF(COUNT('Vz Rangtest Data'!A72:B72)&lt;2,"",'Vz Rangtest Data'!B72-'Vz Rangtest Data'!A72)</f>
      </c>
      <c r="C72" s="6">
        <v>67</v>
      </c>
      <c r="D72" s="6" t="e">
        <f t="shared" si="16"/>
        <v>#NUM!</v>
      </c>
      <c r="E72" s="6">
        <f t="shared" si="17"/>
        <v>84</v>
      </c>
      <c r="F72" s="6" t="e">
        <f t="shared" si="23"/>
        <v>#NUM!</v>
      </c>
      <c r="G72" s="1">
        <f t="shared" si="18"/>
        <v>0</v>
      </c>
      <c r="H72" s="1">
        <f t="shared" si="19"/>
        <v>0</v>
      </c>
      <c r="I72" s="1">
        <f t="shared" si="20"/>
        <v>0</v>
      </c>
      <c r="J72" s="6">
        <f t="shared" si="21"/>
        <v>0</v>
      </c>
      <c r="K72" s="6">
        <f t="shared" si="22"/>
        <v>0</v>
      </c>
      <c r="L72" s="6"/>
      <c r="M72" s="6"/>
    </row>
    <row r="73" spans="1:13" ht="12.75">
      <c r="A73" s="6">
        <f>IF(COUNT('Vz Rangtest Data'!A73:B73)&lt;2,"",ABS('Vz Rangtest Data'!B73-'Vz Rangtest Data'!A73))</f>
      </c>
      <c r="B73" s="6">
        <f>IF(COUNT('Vz Rangtest Data'!A73:B73)&lt;2,"",'Vz Rangtest Data'!B73-'Vz Rangtest Data'!A73)</f>
      </c>
      <c r="C73" s="6">
        <v>68</v>
      </c>
      <c r="D73" s="6" t="e">
        <f t="shared" si="16"/>
        <v>#NUM!</v>
      </c>
      <c r="E73" s="6">
        <f t="shared" si="17"/>
        <v>84</v>
      </c>
      <c r="F73" s="6" t="e">
        <f t="shared" si="23"/>
        <v>#NUM!</v>
      </c>
      <c r="G73" s="1">
        <f t="shared" si="18"/>
        <v>0</v>
      </c>
      <c r="H73" s="1">
        <f t="shared" si="19"/>
        <v>0</v>
      </c>
      <c r="I73" s="1">
        <f t="shared" si="20"/>
        <v>0</v>
      </c>
      <c r="J73" s="6">
        <f t="shared" si="21"/>
        <v>0</v>
      </c>
      <c r="K73" s="6">
        <f t="shared" si="22"/>
        <v>0</v>
      </c>
      <c r="L73" s="6"/>
      <c r="M73" s="6"/>
    </row>
    <row r="74" spans="1:13" ht="12.75">
      <c r="A74" s="6">
        <f>IF(COUNT('Vz Rangtest Data'!A74:B74)&lt;2,"",ABS('Vz Rangtest Data'!B74-'Vz Rangtest Data'!A74))</f>
      </c>
      <c r="B74" s="6">
        <f>IF(COUNT('Vz Rangtest Data'!A74:B74)&lt;2,"",'Vz Rangtest Data'!B74-'Vz Rangtest Data'!A74)</f>
      </c>
      <c r="C74" s="6">
        <v>69</v>
      </c>
      <c r="D74" s="6" t="e">
        <f t="shared" si="16"/>
        <v>#NUM!</v>
      </c>
      <c r="E74" s="6">
        <f t="shared" si="17"/>
        <v>84</v>
      </c>
      <c r="F74" s="6" t="e">
        <f t="shared" si="23"/>
        <v>#NUM!</v>
      </c>
      <c r="G74" s="1">
        <f t="shared" si="18"/>
        <v>0</v>
      </c>
      <c r="H74" s="1">
        <f t="shared" si="19"/>
        <v>0</v>
      </c>
      <c r="I74" s="1">
        <f t="shared" si="20"/>
        <v>0</v>
      </c>
      <c r="J74" s="6">
        <f t="shared" si="21"/>
        <v>0</v>
      </c>
      <c r="K74" s="6">
        <f t="shared" si="22"/>
        <v>0</v>
      </c>
      <c r="L74" s="6"/>
      <c r="M74" s="6"/>
    </row>
    <row r="75" spans="1:13" ht="12.75">
      <c r="A75" s="6">
        <f>IF(COUNT('Vz Rangtest Data'!A75:B75)&lt;2,"",ABS('Vz Rangtest Data'!B75-'Vz Rangtest Data'!A75))</f>
      </c>
      <c r="B75" s="6">
        <f>IF(COUNT('Vz Rangtest Data'!A75:B75)&lt;2,"",'Vz Rangtest Data'!B75-'Vz Rangtest Data'!A75)</f>
      </c>
      <c r="C75" s="6">
        <v>70</v>
      </c>
      <c r="D75" s="6" t="e">
        <f t="shared" si="16"/>
        <v>#NUM!</v>
      </c>
      <c r="E75" s="6">
        <f t="shared" si="17"/>
        <v>84</v>
      </c>
      <c r="F75" s="6" t="e">
        <f t="shared" si="23"/>
        <v>#NUM!</v>
      </c>
      <c r="G75" s="1">
        <f t="shared" si="18"/>
        <v>0</v>
      </c>
      <c r="H75" s="1">
        <f t="shared" si="19"/>
        <v>0</v>
      </c>
      <c r="I75" s="1">
        <f t="shared" si="20"/>
        <v>0</v>
      </c>
      <c r="J75" s="6">
        <f t="shared" si="21"/>
        <v>0</v>
      </c>
      <c r="K75" s="6">
        <f t="shared" si="22"/>
        <v>0</v>
      </c>
      <c r="L75" s="6"/>
      <c r="M75" s="6"/>
    </row>
    <row r="76" spans="1:13" ht="12.75">
      <c r="A76" s="6">
        <f>IF(COUNT('Vz Rangtest Data'!A76:B76)&lt;2,"",ABS('Vz Rangtest Data'!B76-'Vz Rangtest Data'!A76))</f>
      </c>
      <c r="B76" s="6">
        <f>IF(COUNT('Vz Rangtest Data'!A76:B76)&lt;2,"",'Vz Rangtest Data'!B76-'Vz Rangtest Data'!A76)</f>
      </c>
      <c r="C76" s="6">
        <v>71</v>
      </c>
      <c r="D76" s="6" t="e">
        <f t="shared" si="16"/>
        <v>#NUM!</v>
      </c>
      <c r="E76" s="6">
        <f t="shared" si="17"/>
        <v>84</v>
      </c>
      <c r="F76" s="6" t="e">
        <f t="shared" si="23"/>
        <v>#NUM!</v>
      </c>
      <c r="G76" s="1">
        <f t="shared" si="18"/>
        <v>0</v>
      </c>
      <c r="H76" s="1">
        <f t="shared" si="19"/>
        <v>0</v>
      </c>
      <c r="I76" s="1">
        <f t="shared" si="20"/>
        <v>0</v>
      </c>
      <c r="J76" s="6">
        <f t="shared" si="21"/>
        <v>0</v>
      </c>
      <c r="K76" s="6">
        <f t="shared" si="22"/>
        <v>0</v>
      </c>
      <c r="L76" s="6"/>
      <c r="M76" s="6"/>
    </row>
    <row r="77" spans="1:13" ht="12.75">
      <c r="A77" s="6">
        <f>IF(COUNT('Vz Rangtest Data'!A77:B77)&lt;2,"",ABS('Vz Rangtest Data'!B77-'Vz Rangtest Data'!A77))</f>
      </c>
      <c r="B77" s="6">
        <f>IF(COUNT('Vz Rangtest Data'!A77:B77)&lt;2,"",'Vz Rangtest Data'!B77-'Vz Rangtest Data'!A77)</f>
      </c>
      <c r="C77" s="6">
        <v>72</v>
      </c>
      <c r="D77" s="6" t="e">
        <f t="shared" si="16"/>
        <v>#NUM!</v>
      </c>
      <c r="E77" s="6">
        <f t="shared" si="17"/>
        <v>84</v>
      </c>
      <c r="F77" s="6" t="e">
        <f t="shared" si="23"/>
        <v>#NUM!</v>
      </c>
      <c r="G77" s="1">
        <f t="shared" si="18"/>
        <v>0</v>
      </c>
      <c r="H77" s="1">
        <f t="shared" si="19"/>
        <v>0</v>
      </c>
      <c r="I77" s="1">
        <f t="shared" si="20"/>
        <v>0</v>
      </c>
      <c r="J77" s="6">
        <f t="shared" si="21"/>
        <v>0</v>
      </c>
      <c r="K77" s="6">
        <f t="shared" si="22"/>
        <v>0</v>
      </c>
      <c r="L77" s="6"/>
      <c r="M77" s="6"/>
    </row>
    <row r="78" spans="1:13" ht="12.75">
      <c r="A78" s="6">
        <f>IF(COUNT('Vz Rangtest Data'!A78:B78)&lt;2,"",ABS('Vz Rangtest Data'!B78-'Vz Rangtest Data'!A78))</f>
      </c>
      <c r="B78" s="6">
        <f>IF(COUNT('Vz Rangtest Data'!A78:B78)&lt;2,"",'Vz Rangtest Data'!B78-'Vz Rangtest Data'!A78)</f>
      </c>
      <c r="C78" s="6">
        <v>73</v>
      </c>
      <c r="D78" s="6" t="e">
        <f t="shared" si="16"/>
        <v>#NUM!</v>
      </c>
      <c r="E78" s="6">
        <f t="shared" si="17"/>
        <v>84</v>
      </c>
      <c r="F78" s="6" t="e">
        <f t="shared" si="23"/>
        <v>#NUM!</v>
      </c>
      <c r="G78" s="1">
        <f t="shared" si="18"/>
        <v>0</v>
      </c>
      <c r="H78" s="1">
        <f t="shared" si="19"/>
        <v>0</v>
      </c>
      <c r="I78" s="1">
        <f t="shared" si="20"/>
        <v>0</v>
      </c>
      <c r="J78" s="6">
        <f t="shared" si="21"/>
        <v>0</v>
      </c>
      <c r="K78" s="6">
        <f t="shared" si="22"/>
        <v>0</v>
      </c>
      <c r="L78" s="6"/>
      <c r="M78" s="6"/>
    </row>
    <row r="79" spans="1:13" ht="12.75">
      <c r="A79" s="6">
        <f>IF(COUNT('Vz Rangtest Data'!A79:B79)&lt;2,"",ABS('Vz Rangtest Data'!B79-'Vz Rangtest Data'!A79))</f>
      </c>
      <c r="B79" s="6">
        <f>IF(COUNT('Vz Rangtest Data'!A79:B79)&lt;2,"",'Vz Rangtest Data'!B79-'Vz Rangtest Data'!A79)</f>
      </c>
      <c r="C79" s="6">
        <v>74</v>
      </c>
      <c r="D79" s="6" t="e">
        <f t="shared" si="16"/>
        <v>#NUM!</v>
      </c>
      <c r="E79" s="6">
        <f t="shared" si="17"/>
        <v>84</v>
      </c>
      <c r="F79" s="6" t="e">
        <f t="shared" si="23"/>
        <v>#NUM!</v>
      </c>
      <c r="G79" s="1">
        <f t="shared" si="18"/>
        <v>0</v>
      </c>
      <c r="H79" s="1">
        <f t="shared" si="19"/>
        <v>0</v>
      </c>
      <c r="I79" s="1">
        <f t="shared" si="20"/>
        <v>0</v>
      </c>
      <c r="J79" s="6">
        <f t="shared" si="21"/>
        <v>0</v>
      </c>
      <c r="K79" s="6">
        <f t="shared" si="22"/>
        <v>0</v>
      </c>
      <c r="L79" s="6"/>
      <c r="M79" s="6"/>
    </row>
    <row r="80" spans="1:13" ht="12.75">
      <c r="A80" s="6">
        <f>IF(COUNT('Vz Rangtest Data'!A80:B80)&lt;2,"",ABS('Vz Rangtest Data'!B80-'Vz Rangtest Data'!A80))</f>
      </c>
      <c r="B80" s="6">
        <f>IF(COUNT('Vz Rangtest Data'!A80:B80)&lt;2,"",'Vz Rangtest Data'!B80-'Vz Rangtest Data'!A80)</f>
      </c>
      <c r="C80" s="6">
        <v>75</v>
      </c>
      <c r="D80" s="6" t="e">
        <f t="shared" si="16"/>
        <v>#NUM!</v>
      </c>
      <c r="E80" s="6">
        <f t="shared" si="17"/>
        <v>84</v>
      </c>
      <c r="F80" s="6" t="e">
        <f t="shared" si="23"/>
        <v>#NUM!</v>
      </c>
      <c r="G80" s="1">
        <f t="shared" si="18"/>
        <v>0</v>
      </c>
      <c r="H80" s="1">
        <f t="shared" si="19"/>
        <v>0</v>
      </c>
      <c r="I80" s="1">
        <f t="shared" si="20"/>
        <v>0</v>
      </c>
      <c r="J80" s="6">
        <f t="shared" si="21"/>
        <v>0</v>
      </c>
      <c r="K80" s="6">
        <f t="shared" si="22"/>
        <v>0</v>
      </c>
      <c r="L80" s="6"/>
      <c r="M80" s="6"/>
    </row>
    <row r="81" spans="1:13" ht="12.75">
      <c r="A81" s="6">
        <f>IF(COUNT('Vz Rangtest Data'!A81:B81)&lt;2,"",ABS('Vz Rangtest Data'!B81-'Vz Rangtest Data'!A81))</f>
      </c>
      <c r="B81" s="6">
        <f>IF(COUNT('Vz Rangtest Data'!A81:B81)&lt;2,"",'Vz Rangtest Data'!B81-'Vz Rangtest Data'!A81)</f>
      </c>
      <c r="C81" s="6">
        <v>76</v>
      </c>
      <c r="D81" s="6" t="e">
        <f t="shared" si="16"/>
        <v>#NUM!</v>
      </c>
      <c r="E81" s="6">
        <f t="shared" si="17"/>
        <v>84</v>
      </c>
      <c r="F81" s="6" t="e">
        <f t="shared" si="23"/>
        <v>#NUM!</v>
      </c>
      <c r="G81" s="1">
        <f t="shared" si="18"/>
        <v>0</v>
      </c>
      <c r="H81" s="1">
        <f t="shared" si="19"/>
        <v>0</v>
      </c>
      <c r="I81" s="1">
        <f t="shared" si="20"/>
        <v>0</v>
      </c>
      <c r="J81" s="6">
        <f t="shared" si="21"/>
        <v>0</v>
      </c>
      <c r="K81" s="6">
        <f t="shared" si="22"/>
        <v>0</v>
      </c>
      <c r="L81" s="6"/>
      <c r="M81" s="6"/>
    </row>
    <row r="82" spans="1:13" ht="12.75">
      <c r="A82" s="6">
        <f>IF(COUNT('Vz Rangtest Data'!A82:B82)&lt;2,"",ABS('Vz Rangtest Data'!B82-'Vz Rangtest Data'!A82))</f>
      </c>
      <c r="B82" s="6">
        <f>IF(COUNT('Vz Rangtest Data'!A82:B82)&lt;2,"",'Vz Rangtest Data'!B82-'Vz Rangtest Data'!A82)</f>
      </c>
      <c r="C82" s="6">
        <v>77</v>
      </c>
      <c r="D82" s="6" t="e">
        <f t="shared" si="16"/>
        <v>#NUM!</v>
      </c>
      <c r="E82" s="6">
        <f t="shared" si="17"/>
        <v>84</v>
      </c>
      <c r="F82" s="6" t="e">
        <f t="shared" si="23"/>
        <v>#NUM!</v>
      </c>
      <c r="G82" s="1">
        <f t="shared" si="18"/>
        <v>0</v>
      </c>
      <c r="H82" s="1">
        <f t="shared" si="19"/>
        <v>0</v>
      </c>
      <c r="I82" s="1">
        <f t="shared" si="20"/>
        <v>0</v>
      </c>
      <c r="J82" s="6">
        <f t="shared" si="21"/>
        <v>0</v>
      </c>
      <c r="K82" s="6">
        <f t="shared" si="22"/>
        <v>0</v>
      </c>
      <c r="L82" s="6"/>
      <c r="M82" s="6"/>
    </row>
    <row r="83" spans="1:13" ht="12.75">
      <c r="A83" s="6">
        <f>IF(COUNT('Vz Rangtest Data'!A83:B83)&lt;2,"",ABS('Vz Rangtest Data'!B83-'Vz Rangtest Data'!A83))</f>
      </c>
      <c r="B83" s="6">
        <f>IF(COUNT('Vz Rangtest Data'!A83:B83)&lt;2,"",'Vz Rangtest Data'!B83-'Vz Rangtest Data'!A83)</f>
      </c>
      <c r="C83" s="6">
        <v>78</v>
      </c>
      <c r="D83" s="6" t="e">
        <f t="shared" si="16"/>
        <v>#NUM!</v>
      </c>
      <c r="E83" s="6">
        <f t="shared" si="17"/>
        <v>84</v>
      </c>
      <c r="F83" s="6" t="e">
        <f t="shared" si="23"/>
        <v>#NUM!</v>
      </c>
      <c r="G83" s="1">
        <f t="shared" si="18"/>
        <v>0</v>
      </c>
      <c r="H83" s="1">
        <f t="shared" si="19"/>
        <v>0</v>
      </c>
      <c r="I83" s="1">
        <f t="shared" si="20"/>
        <v>0</v>
      </c>
      <c r="J83" s="6">
        <f t="shared" si="21"/>
        <v>0</v>
      </c>
      <c r="K83" s="6">
        <f t="shared" si="22"/>
        <v>0</v>
      </c>
      <c r="L83" s="6"/>
      <c r="M83" s="6"/>
    </row>
    <row r="84" spans="1:13" ht="12.75">
      <c r="A84" s="6">
        <f>IF(COUNT('Vz Rangtest Data'!A84:B84)&lt;2,"",ABS('Vz Rangtest Data'!B84-'Vz Rangtest Data'!A84))</f>
      </c>
      <c r="B84" s="6">
        <f>IF(COUNT('Vz Rangtest Data'!A84:B84)&lt;2,"",'Vz Rangtest Data'!B84-'Vz Rangtest Data'!A84)</f>
      </c>
      <c r="C84" s="6">
        <v>79</v>
      </c>
      <c r="D84" s="6" t="e">
        <f t="shared" si="16"/>
        <v>#NUM!</v>
      </c>
      <c r="E84" s="6">
        <f t="shared" si="17"/>
        <v>84</v>
      </c>
      <c r="F84" s="6" t="e">
        <f t="shared" si="23"/>
        <v>#NUM!</v>
      </c>
      <c r="G84" s="1">
        <f t="shared" si="18"/>
        <v>0</v>
      </c>
      <c r="H84" s="1">
        <f t="shared" si="19"/>
        <v>0</v>
      </c>
      <c r="I84" s="1">
        <f t="shared" si="20"/>
        <v>0</v>
      </c>
      <c r="J84" s="6">
        <f t="shared" si="21"/>
        <v>0</v>
      </c>
      <c r="K84" s="6">
        <f t="shared" si="22"/>
        <v>0</v>
      </c>
      <c r="L84" s="6"/>
      <c r="M84" s="6"/>
    </row>
    <row r="85" spans="1:13" ht="12.75">
      <c r="A85" s="6">
        <f>IF(COUNT('Vz Rangtest Data'!A85:B85)&lt;2,"",ABS('Vz Rangtest Data'!B85-'Vz Rangtest Data'!A85))</f>
      </c>
      <c r="B85" s="6">
        <f>IF(COUNT('Vz Rangtest Data'!A85:B85)&lt;2,"",'Vz Rangtest Data'!B85-'Vz Rangtest Data'!A85)</f>
      </c>
      <c r="C85" s="6">
        <v>80</v>
      </c>
      <c r="D85" s="6" t="e">
        <f t="shared" si="16"/>
        <v>#NUM!</v>
      </c>
      <c r="E85" s="6">
        <f t="shared" si="17"/>
        <v>84</v>
      </c>
      <c r="F85" s="6" t="e">
        <f t="shared" si="23"/>
        <v>#NUM!</v>
      </c>
      <c r="G85" s="1">
        <f t="shared" si="18"/>
        <v>0</v>
      </c>
      <c r="H85" s="1">
        <f t="shared" si="19"/>
        <v>0</v>
      </c>
      <c r="I85" s="1">
        <f t="shared" si="20"/>
        <v>0</v>
      </c>
      <c r="J85" s="6">
        <f t="shared" si="21"/>
        <v>0</v>
      </c>
      <c r="K85" s="6">
        <f t="shared" si="22"/>
        <v>0</v>
      </c>
      <c r="L85" s="6"/>
      <c r="M85" s="6"/>
    </row>
    <row r="86" spans="1:13" ht="12.75">
      <c r="A86" s="6">
        <f>IF(COUNT('Vz Rangtest Data'!A86:B86)&lt;2,"",ABS('Vz Rangtest Data'!B86-'Vz Rangtest Data'!A86))</f>
      </c>
      <c r="B86" s="6">
        <f>IF(COUNT('Vz Rangtest Data'!A86:B86)&lt;2,"",'Vz Rangtest Data'!B86-'Vz Rangtest Data'!A86)</f>
      </c>
      <c r="C86" s="6">
        <v>81</v>
      </c>
      <c r="D86" s="6" t="e">
        <f t="shared" si="16"/>
        <v>#NUM!</v>
      </c>
      <c r="E86" s="6">
        <f t="shared" si="17"/>
        <v>84</v>
      </c>
      <c r="F86" s="6" t="e">
        <f t="shared" si="23"/>
        <v>#NUM!</v>
      </c>
      <c r="G86" s="1">
        <f t="shared" si="18"/>
        <v>0</v>
      </c>
      <c r="H86" s="1">
        <f t="shared" si="19"/>
        <v>0</v>
      </c>
      <c r="I86" s="1">
        <f t="shared" si="20"/>
        <v>0</v>
      </c>
      <c r="J86" s="6">
        <f t="shared" si="21"/>
        <v>0</v>
      </c>
      <c r="K86" s="6">
        <f t="shared" si="22"/>
        <v>0</v>
      </c>
      <c r="L86" s="6"/>
      <c r="M86" s="6"/>
    </row>
    <row r="87" spans="1:13" ht="12.75">
      <c r="A87" s="6">
        <f>IF(COUNT('Vz Rangtest Data'!A87:B87)&lt;2,"",ABS('Vz Rangtest Data'!B87-'Vz Rangtest Data'!A87))</f>
      </c>
      <c r="B87" s="6">
        <f>IF(COUNT('Vz Rangtest Data'!A87:B87)&lt;2,"",'Vz Rangtest Data'!B87-'Vz Rangtest Data'!A87)</f>
      </c>
      <c r="C87" s="6">
        <v>82</v>
      </c>
      <c r="D87" s="6" t="e">
        <f t="shared" si="16"/>
        <v>#NUM!</v>
      </c>
      <c r="E87" s="6">
        <f t="shared" si="17"/>
        <v>84</v>
      </c>
      <c r="F87" s="6" t="e">
        <f t="shared" si="23"/>
        <v>#NUM!</v>
      </c>
      <c r="G87" s="1">
        <f t="shared" si="18"/>
        <v>0</v>
      </c>
      <c r="H87" s="1">
        <f t="shared" si="19"/>
        <v>0</v>
      </c>
      <c r="I87" s="1">
        <f t="shared" si="20"/>
        <v>0</v>
      </c>
      <c r="J87" s="6">
        <f t="shared" si="21"/>
        <v>0</v>
      </c>
      <c r="K87" s="6">
        <f t="shared" si="22"/>
        <v>0</v>
      </c>
      <c r="L87" s="6"/>
      <c r="M87" s="6"/>
    </row>
    <row r="88" spans="1:13" ht="12.75">
      <c r="A88" s="6">
        <f>IF(COUNT('Vz Rangtest Data'!A88:B88)&lt;2,"",ABS('Vz Rangtest Data'!B88-'Vz Rangtest Data'!A88))</f>
      </c>
      <c r="B88" s="6">
        <f>IF(COUNT('Vz Rangtest Data'!A88:B88)&lt;2,"",'Vz Rangtest Data'!B88-'Vz Rangtest Data'!A88)</f>
      </c>
      <c r="C88" s="6">
        <v>83</v>
      </c>
      <c r="D88" s="6" t="e">
        <f t="shared" si="16"/>
        <v>#NUM!</v>
      </c>
      <c r="E88" s="6">
        <f t="shared" si="17"/>
        <v>84</v>
      </c>
      <c r="F88" s="6" t="e">
        <f t="shared" si="23"/>
        <v>#NUM!</v>
      </c>
      <c r="G88" s="1">
        <f t="shared" si="18"/>
        <v>0</v>
      </c>
      <c r="H88" s="1">
        <f t="shared" si="19"/>
        <v>0</v>
      </c>
      <c r="I88" s="1">
        <f t="shared" si="20"/>
        <v>0</v>
      </c>
      <c r="J88" s="6">
        <f t="shared" si="21"/>
        <v>0</v>
      </c>
      <c r="K88" s="6">
        <f t="shared" si="22"/>
        <v>0</v>
      </c>
      <c r="L88" s="6"/>
      <c r="M88" s="6"/>
    </row>
    <row r="89" spans="1:13" ht="12.75">
      <c r="A89" s="6">
        <f>IF(COUNT('Vz Rangtest Data'!A89:B89)&lt;2,"",ABS('Vz Rangtest Data'!B89-'Vz Rangtest Data'!A89))</f>
      </c>
      <c r="B89" s="6">
        <f>IF(COUNT('Vz Rangtest Data'!A89:B89)&lt;2,"",'Vz Rangtest Data'!B89-'Vz Rangtest Data'!A89)</f>
      </c>
      <c r="C89" s="6">
        <v>84</v>
      </c>
      <c r="D89" s="6" t="e">
        <f t="shared" si="16"/>
        <v>#NUM!</v>
      </c>
      <c r="E89" s="6">
        <f t="shared" si="17"/>
        <v>84</v>
      </c>
      <c r="F89" s="6" t="e">
        <f t="shared" si="23"/>
        <v>#NUM!</v>
      </c>
      <c r="G89" s="1">
        <f t="shared" si="18"/>
        <v>0</v>
      </c>
      <c r="H89" s="1">
        <f t="shared" si="19"/>
        <v>0</v>
      </c>
      <c r="I89" s="1">
        <f t="shared" si="20"/>
        <v>0</v>
      </c>
      <c r="J89" s="6">
        <f t="shared" si="21"/>
        <v>0</v>
      </c>
      <c r="K89" s="6">
        <f t="shared" si="22"/>
        <v>0</v>
      </c>
      <c r="L89" s="6"/>
      <c r="M89" s="6"/>
    </row>
    <row r="90" spans="1:13" ht="12.75">
      <c r="A90" s="6">
        <f>IF(COUNT('Vz Rangtest Data'!A90:B90)&lt;2,"",ABS('Vz Rangtest Data'!B90-'Vz Rangtest Data'!A90))</f>
      </c>
      <c r="B90" s="6">
        <f>IF(COUNT('Vz Rangtest Data'!A90:B90)&lt;2,"",'Vz Rangtest Data'!B90-'Vz Rangtest Data'!A90)</f>
      </c>
      <c r="C90" s="6">
        <v>85</v>
      </c>
      <c r="D90" s="6" t="e">
        <f t="shared" si="16"/>
        <v>#NUM!</v>
      </c>
      <c r="E90" s="6">
        <f t="shared" si="17"/>
        <v>84</v>
      </c>
      <c r="F90" s="6" t="e">
        <f t="shared" si="23"/>
        <v>#NUM!</v>
      </c>
      <c r="G90" s="1">
        <f t="shared" si="18"/>
        <v>0</v>
      </c>
      <c r="H90" s="1">
        <f t="shared" si="19"/>
        <v>0</v>
      </c>
      <c r="I90" s="1">
        <f t="shared" si="20"/>
        <v>0</v>
      </c>
      <c r="J90" s="6">
        <f t="shared" si="21"/>
        <v>0</v>
      </c>
      <c r="K90" s="6">
        <f t="shared" si="22"/>
        <v>0</v>
      </c>
      <c r="L90" s="6"/>
      <c r="M90" s="6"/>
    </row>
    <row r="91" spans="1:13" ht="12.75">
      <c r="A91" s="6">
        <f>IF(COUNT('Vz Rangtest Data'!A91:B91)&lt;2,"",ABS('Vz Rangtest Data'!B91-'Vz Rangtest Data'!A91))</f>
      </c>
      <c r="B91" s="6">
        <f>IF(COUNT('Vz Rangtest Data'!A91:B91)&lt;2,"",'Vz Rangtest Data'!B91-'Vz Rangtest Data'!A91)</f>
      </c>
      <c r="C91" s="6">
        <v>86</v>
      </c>
      <c r="D91" s="6" t="e">
        <f t="shared" si="16"/>
        <v>#NUM!</v>
      </c>
      <c r="E91" s="6">
        <f t="shared" si="17"/>
        <v>84</v>
      </c>
      <c r="F91" s="6" t="e">
        <f t="shared" si="23"/>
        <v>#NUM!</v>
      </c>
      <c r="G91" s="1">
        <f t="shared" si="18"/>
        <v>0</v>
      </c>
      <c r="H91" s="1">
        <f t="shared" si="19"/>
        <v>0</v>
      </c>
      <c r="I91" s="1">
        <f t="shared" si="20"/>
        <v>0</v>
      </c>
      <c r="J91" s="6">
        <f t="shared" si="21"/>
        <v>0</v>
      </c>
      <c r="K91" s="6">
        <f t="shared" si="22"/>
        <v>0</v>
      </c>
      <c r="L91" s="6"/>
      <c r="M91" s="6"/>
    </row>
    <row r="92" spans="1:13" ht="12.75">
      <c r="A92" s="6">
        <f>IF(COUNT('Vz Rangtest Data'!A92:B92)&lt;2,"",ABS('Vz Rangtest Data'!B92-'Vz Rangtest Data'!A92))</f>
      </c>
      <c r="B92" s="6">
        <f>IF(COUNT('Vz Rangtest Data'!A92:B92)&lt;2,"",'Vz Rangtest Data'!B92-'Vz Rangtest Data'!A92)</f>
      </c>
      <c r="C92" s="6">
        <v>87</v>
      </c>
      <c r="D92" s="6" t="e">
        <f t="shared" si="16"/>
        <v>#NUM!</v>
      </c>
      <c r="E92" s="6">
        <f t="shared" si="17"/>
        <v>84</v>
      </c>
      <c r="F92" s="6" t="e">
        <f t="shared" si="23"/>
        <v>#NUM!</v>
      </c>
      <c r="G92" s="1">
        <f t="shared" si="18"/>
        <v>0</v>
      </c>
      <c r="H92" s="1">
        <f t="shared" si="19"/>
        <v>0</v>
      </c>
      <c r="I92" s="1">
        <f t="shared" si="20"/>
        <v>0</v>
      </c>
      <c r="J92" s="6">
        <f t="shared" si="21"/>
        <v>0</v>
      </c>
      <c r="K92" s="6">
        <f t="shared" si="22"/>
        <v>0</v>
      </c>
      <c r="L92" s="6"/>
      <c r="M92" s="6"/>
    </row>
    <row r="93" spans="1:13" ht="12.75">
      <c r="A93" s="6">
        <f>IF(COUNT('Vz Rangtest Data'!A93:B93)&lt;2,"",ABS('Vz Rangtest Data'!B93-'Vz Rangtest Data'!A93))</f>
      </c>
      <c r="B93" s="6">
        <f>IF(COUNT('Vz Rangtest Data'!A93:B93)&lt;2,"",'Vz Rangtest Data'!B93-'Vz Rangtest Data'!A93)</f>
      </c>
      <c r="C93" s="6">
        <v>88</v>
      </c>
      <c r="D93" s="6" t="e">
        <f t="shared" si="16"/>
        <v>#NUM!</v>
      </c>
      <c r="E93" s="6">
        <f t="shared" si="17"/>
        <v>84</v>
      </c>
      <c r="F93" s="6" t="e">
        <f t="shared" si="23"/>
        <v>#NUM!</v>
      </c>
      <c r="G93" s="1">
        <f t="shared" si="18"/>
        <v>0</v>
      </c>
      <c r="H93" s="1">
        <f t="shared" si="19"/>
        <v>0</v>
      </c>
      <c r="I93" s="1">
        <f t="shared" si="20"/>
        <v>0</v>
      </c>
      <c r="J93" s="6">
        <f t="shared" si="21"/>
        <v>0</v>
      </c>
      <c r="K93" s="6">
        <f t="shared" si="22"/>
        <v>0</v>
      </c>
      <c r="L93" s="6"/>
      <c r="M93" s="6"/>
    </row>
    <row r="94" spans="1:13" ht="12.75">
      <c r="A94" s="6">
        <f>IF(COUNT('Vz Rangtest Data'!A94:B94)&lt;2,"",ABS('Vz Rangtest Data'!B94-'Vz Rangtest Data'!A94))</f>
      </c>
      <c r="B94" s="6">
        <f>IF(COUNT('Vz Rangtest Data'!A94:B94)&lt;2,"",'Vz Rangtest Data'!B94-'Vz Rangtest Data'!A94)</f>
      </c>
      <c r="C94" s="6">
        <v>89</v>
      </c>
      <c r="D94" s="6" t="e">
        <f t="shared" si="16"/>
        <v>#NUM!</v>
      </c>
      <c r="E94" s="6">
        <f t="shared" si="17"/>
        <v>84</v>
      </c>
      <c r="F94" s="6" t="e">
        <f t="shared" si="23"/>
        <v>#NUM!</v>
      </c>
      <c r="G94" s="1">
        <f t="shared" si="18"/>
        <v>0</v>
      </c>
      <c r="H94" s="1">
        <f t="shared" si="19"/>
        <v>0</v>
      </c>
      <c r="I94" s="1">
        <f t="shared" si="20"/>
        <v>0</v>
      </c>
      <c r="J94" s="6">
        <f t="shared" si="21"/>
        <v>0</v>
      </c>
      <c r="K94" s="6">
        <f t="shared" si="22"/>
        <v>0</v>
      </c>
      <c r="L94" s="6"/>
      <c r="M94" s="6"/>
    </row>
    <row r="95" spans="1:13" ht="12.75">
      <c r="A95" s="6">
        <f>IF(COUNT('Vz Rangtest Data'!A95:B95)&lt;2,"",ABS('Vz Rangtest Data'!B95-'Vz Rangtest Data'!A95))</f>
      </c>
      <c r="B95" s="6">
        <f>IF(COUNT('Vz Rangtest Data'!A95:B95)&lt;2,"",'Vz Rangtest Data'!B95-'Vz Rangtest Data'!A95)</f>
      </c>
      <c r="C95" s="6">
        <v>90</v>
      </c>
      <c r="D95" s="6" t="e">
        <f t="shared" si="16"/>
        <v>#NUM!</v>
      </c>
      <c r="E95" s="6">
        <f t="shared" si="17"/>
        <v>84</v>
      </c>
      <c r="F95" s="6" t="e">
        <f t="shared" si="23"/>
        <v>#NUM!</v>
      </c>
      <c r="G95" s="1">
        <f t="shared" si="18"/>
        <v>0</v>
      </c>
      <c r="H95" s="1">
        <f t="shared" si="19"/>
        <v>0</v>
      </c>
      <c r="I95" s="1">
        <f t="shared" si="20"/>
        <v>0</v>
      </c>
      <c r="J95" s="6">
        <f t="shared" si="21"/>
        <v>0</v>
      </c>
      <c r="K95" s="6">
        <f t="shared" si="22"/>
        <v>0</v>
      </c>
      <c r="L95" s="6"/>
      <c r="M95" s="6"/>
    </row>
    <row r="96" spans="1:13" ht="12.75">
      <c r="A96" s="6">
        <f>IF(COUNT('Vz Rangtest Data'!A96:B96)&lt;2,"",ABS('Vz Rangtest Data'!B96-'Vz Rangtest Data'!A96))</f>
      </c>
      <c r="B96" s="6">
        <f>IF(COUNT('Vz Rangtest Data'!A96:B96)&lt;2,"",'Vz Rangtest Data'!B96-'Vz Rangtest Data'!A96)</f>
      </c>
      <c r="C96" s="6">
        <v>91</v>
      </c>
      <c r="D96" s="6" t="e">
        <f t="shared" si="16"/>
        <v>#NUM!</v>
      </c>
      <c r="E96" s="6">
        <f t="shared" si="17"/>
        <v>84</v>
      </c>
      <c r="F96" s="6" t="e">
        <f t="shared" si="23"/>
        <v>#NUM!</v>
      </c>
      <c r="G96" s="1">
        <f t="shared" si="18"/>
        <v>0</v>
      </c>
      <c r="H96" s="1">
        <f t="shared" si="19"/>
        <v>0</v>
      </c>
      <c r="I96" s="1">
        <f t="shared" si="20"/>
        <v>0</v>
      </c>
      <c r="J96" s="6">
        <f t="shared" si="21"/>
        <v>0</v>
      </c>
      <c r="K96" s="6">
        <f t="shared" si="22"/>
        <v>0</v>
      </c>
      <c r="L96" s="6"/>
      <c r="M96" s="6"/>
    </row>
    <row r="97" spans="1:13" ht="12.75">
      <c r="A97" s="6">
        <f>IF(COUNT('Vz Rangtest Data'!A97:B97)&lt;2,"",ABS('Vz Rangtest Data'!B97-'Vz Rangtest Data'!A97))</f>
      </c>
      <c r="B97" s="6">
        <f>IF(COUNT('Vz Rangtest Data'!A97:B97)&lt;2,"",'Vz Rangtest Data'!B97-'Vz Rangtest Data'!A97)</f>
      </c>
      <c r="C97" s="6">
        <v>92</v>
      </c>
      <c r="D97" s="6" t="e">
        <f t="shared" si="16"/>
        <v>#NUM!</v>
      </c>
      <c r="E97" s="6">
        <f t="shared" si="17"/>
        <v>84</v>
      </c>
      <c r="F97" s="6" t="e">
        <f t="shared" si="23"/>
        <v>#NUM!</v>
      </c>
      <c r="G97" s="1">
        <f t="shared" si="18"/>
        <v>0</v>
      </c>
      <c r="H97" s="1">
        <f t="shared" si="19"/>
        <v>0</v>
      </c>
      <c r="I97" s="1">
        <f t="shared" si="20"/>
        <v>0</v>
      </c>
      <c r="J97" s="6">
        <f t="shared" si="21"/>
        <v>0</v>
      </c>
      <c r="K97" s="6">
        <f t="shared" si="22"/>
        <v>0</v>
      </c>
      <c r="L97" s="6"/>
      <c r="M97" s="6"/>
    </row>
    <row r="98" spans="1:13" ht="12.75">
      <c r="A98" s="6">
        <f>IF(COUNT('Vz Rangtest Data'!A98:B98)&lt;2,"",ABS('Vz Rangtest Data'!B98-'Vz Rangtest Data'!A98))</f>
      </c>
      <c r="B98" s="6">
        <f>IF(COUNT('Vz Rangtest Data'!A98:B98)&lt;2,"",'Vz Rangtest Data'!B98-'Vz Rangtest Data'!A98)</f>
      </c>
      <c r="C98" s="6">
        <v>93</v>
      </c>
      <c r="D98" s="6" t="e">
        <f t="shared" si="16"/>
        <v>#NUM!</v>
      </c>
      <c r="E98" s="6">
        <f t="shared" si="17"/>
        <v>84</v>
      </c>
      <c r="F98" s="6" t="e">
        <f t="shared" si="23"/>
        <v>#NUM!</v>
      </c>
      <c r="G98" s="1">
        <f t="shared" si="18"/>
        <v>0</v>
      </c>
      <c r="H98" s="1">
        <f t="shared" si="19"/>
        <v>0</v>
      </c>
      <c r="I98" s="1">
        <f t="shared" si="20"/>
        <v>0</v>
      </c>
      <c r="J98" s="6">
        <f t="shared" si="21"/>
        <v>0</v>
      </c>
      <c r="K98" s="6">
        <f t="shared" si="22"/>
        <v>0</v>
      </c>
      <c r="L98" s="6"/>
      <c r="M98" s="6"/>
    </row>
    <row r="99" spans="1:13" ht="12.75">
      <c r="A99" s="6">
        <f>IF(COUNT('Vz Rangtest Data'!A99:B99)&lt;2,"",ABS('Vz Rangtest Data'!B99-'Vz Rangtest Data'!A99))</f>
      </c>
      <c r="B99" s="6">
        <f>IF(COUNT('Vz Rangtest Data'!A99:B99)&lt;2,"",'Vz Rangtest Data'!B99-'Vz Rangtest Data'!A99)</f>
      </c>
      <c r="C99" s="6">
        <v>94</v>
      </c>
      <c r="D99" s="6" t="e">
        <f t="shared" si="16"/>
        <v>#NUM!</v>
      </c>
      <c r="E99" s="6">
        <f t="shared" si="17"/>
        <v>84</v>
      </c>
      <c r="F99" s="6" t="e">
        <f t="shared" si="23"/>
        <v>#NUM!</v>
      </c>
      <c r="G99" s="1">
        <f t="shared" si="18"/>
        <v>0</v>
      </c>
      <c r="H99" s="1">
        <f t="shared" si="19"/>
        <v>0</v>
      </c>
      <c r="I99" s="1">
        <f t="shared" si="20"/>
        <v>0</v>
      </c>
      <c r="J99" s="6">
        <f t="shared" si="21"/>
        <v>0</v>
      </c>
      <c r="K99" s="6">
        <f t="shared" si="22"/>
        <v>0</v>
      </c>
      <c r="L99" s="6"/>
      <c r="M99" s="6"/>
    </row>
    <row r="100" spans="1:13" ht="12.75">
      <c r="A100" s="6">
        <f>IF(COUNT('Vz Rangtest Data'!A100:B100)&lt;2,"",ABS('Vz Rangtest Data'!B100-'Vz Rangtest Data'!A100))</f>
      </c>
      <c r="B100" s="6">
        <f>IF(COUNT('Vz Rangtest Data'!A100:B100)&lt;2,"",'Vz Rangtest Data'!B100-'Vz Rangtest Data'!A100)</f>
      </c>
      <c r="C100" s="6">
        <v>95</v>
      </c>
      <c r="D100" s="6" t="e">
        <f t="shared" si="16"/>
        <v>#NUM!</v>
      </c>
      <c r="E100" s="6">
        <f t="shared" si="17"/>
        <v>84</v>
      </c>
      <c r="F100" s="6" t="e">
        <f t="shared" si="23"/>
        <v>#NUM!</v>
      </c>
      <c r="G100" s="1">
        <f t="shared" si="18"/>
        <v>0</v>
      </c>
      <c r="H100" s="1">
        <f t="shared" si="19"/>
        <v>0</v>
      </c>
      <c r="I100" s="1">
        <f t="shared" si="20"/>
        <v>0</v>
      </c>
      <c r="J100" s="6">
        <f t="shared" si="21"/>
        <v>0</v>
      </c>
      <c r="K100" s="6">
        <f t="shared" si="22"/>
        <v>0</v>
      </c>
      <c r="L100" s="6"/>
      <c r="M100" s="6"/>
    </row>
    <row r="101" spans="1:13" ht="12.75">
      <c r="A101" s="6">
        <f>IF(COUNT('Vz Rangtest Data'!A101:B101)&lt;2,"",ABS('Vz Rangtest Data'!B101-'Vz Rangtest Data'!A101))</f>
      </c>
      <c r="B101" s="6">
        <f>IF(COUNT('Vz Rangtest Data'!A101:B101)&lt;2,"",'Vz Rangtest Data'!B101-'Vz Rangtest Data'!A101)</f>
      </c>
      <c r="C101" s="6">
        <v>96</v>
      </c>
      <c r="D101" s="6" t="e">
        <f t="shared" si="16"/>
        <v>#NUM!</v>
      </c>
      <c r="E101" s="6">
        <f t="shared" si="17"/>
        <v>84</v>
      </c>
      <c r="F101" s="6" t="e">
        <f t="shared" si="23"/>
        <v>#NUM!</v>
      </c>
      <c r="G101" s="1">
        <f t="shared" si="18"/>
        <v>0</v>
      </c>
      <c r="H101" s="1">
        <f t="shared" si="19"/>
        <v>0</v>
      </c>
      <c r="I101" s="1">
        <f t="shared" si="20"/>
        <v>0</v>
      </c>
      <c r="J101" s="6">
        <f t="shared" si="21"/>
        <v>0</v>
      </c>
      <c r="K101" s="6">
        <f t="shared" si="22"/>
        <v>0</v>
      </c>
      <c r="L101" s="6"/>
      <c r="M101" s="6"/>
    </row>
    <row r="102" spans="1:13" ht="12.75">
      <c r="A102" s="6">
        <f>IF(COUNT('Vz Rangtest Data'!A102:B102)&lt;2,"",ABS('Vz Rangtest Data'!B102-'Vz Rangtest Data'!A102))</f>
      </c>
      <c r="B102" s="6">
        <f>IF(COUNT('Vz Rangtest Data'!A102:B102)&lt;2,"",'Vz Rangtest Data'!B102-'Vz Rangtest Data'!A102)</f>
      </c>
      <c r="C102" s="6">
        <v>97</v>
      </c>
      <c r="D102" s="6" t="e">
        <f>SMALL(A$6:A$105,C102)</f>
        <v>#NUM!</v>
      </c>
      <c r="E102" s="6">
        <f>COUNTIF(D$6:D$105,D102)</f>
        <v>84</v>
      </c>
      <c r="F102" s="6" t="e">
        <f t="shared" si="23"/>
        <v>#NUM!</v>
      </c>
      <c r="G102" s="1">
        <f>IF(ISNUMBER(IF(F102=0,C102+(E102-1)/2,G101))=TRUE,IF(F102=0,C102+(E102-1)/2,G101),0)</f>
        <v>0</v>
      </c>
      <c r="H102" s="1">
        <f t="shared" si="19"/>
        <v>0</v>
      </c>
      <c r="I102" s="1">
        <f t="shared" si="20"/>
        <v>0</v>
      </c>
      <c r="J102" s="6">
        <f t="shared" si="21"/>
        <v>0</v>
      </c>
      <c r="K102" s="6">
        <f t="shared" si="22"/>
        <v>0</v>
      </c>
      <c r="L102" s="6"/>
      <c r="M102" s="6"/>
    </row>
    <row r="103" spans="1:13" ht="12.75">
      <c r="A103" s="6">
        <f>IF(COUNT('Vz Rangtest Data'!A103:B103)&lt;2,"",ABS('Vz Rangtest Data'!B103-'Vz Rangtest Data'!A103))</f>
      </c>
      <c r="B103" s="6">
        <f>IF(COUNT('Vz Rangtest Data'!A103:B103)&lt;2,"",'Vz Rangtest Data'!B103-'Vz Rangtest Data'!A103)</f>
      </c>
      <c r="C103" s="6">
        <v>98</v>
      </c>
      <c r="D103" s="6" t="e">
        <f>SMALL(A$6:A$105,C103)</f>
        <v>#NUM!</v>
      </c>
      <c r="E103" s="6">
        <f>COUNTIF(D$6:D$105,D103)</f>
        <v>84</v>
      </c>
      <c r="F103" s="6" t="e">
        <f t="shared" si="23"/>
        <v>#NUM!</v>
      </c>
      <c r="G103" s="1">
        <f>IF(ISNUMBER(IF(F103=0,C103+(E103-1)/2,G102))=TRUE,IF(F103=0,C103+(E103-1)/2,G102),0)</f>
        <v>0</v>
      </c>
      <c r="H103" s="1">
        <f t="shared" si="19"/>
        <v>0</v>
      </c>
      <c r="I103" s="1">
        <f t="shared" si="20"/>
        <v>0</v>
      </c>
      <c r="J103" s="6">
        <f t="shared" si="21"/>
        <v>0</v>
      </c>
      <c r="K103" s="6">
        <f t="shared" si="22"/>
        <v>0</v>
      </c>
      <c r="L103" s="6"/>
      <c r="M103" s="6"/>
    </row>
    <row r="104" spans="1:13" ht="12.75">
      <c r="A104" s="6">
        <f>IF(COUNT('Vz Rangtest Data'!A104:B104)&lt;2,"",ABS('Vz Rangtest Data'!B104-'Vz Rangtest Data'!A104))</f>
      </c>
      <c r="B104" s="6">
        <f>IF(COUNT('Vz Rangtest Data'!A104:B104)&lt;2,"",'Vz Rangtest Data'!B104-'Vz Rangtest Data'!A104)</f>
      </c>
      <c r="C104" s="6">
        <v>99</v>
      </c>
      <c r="D104" s="6" t="e">
        <f>SMALL(A$6:A$105,C104)</f>
        <v>#NUM!</v>
      </c>
      <c r="E104" s="6">
        <f>COUNTIF(D$6:D$105,D104)</f>
        <v>84</v>
      </c>
      <c r="F104" s="6" t="e">
        <f t="shared" si="23"/>
        <v>#NUM!</v>
      </c>
      <c r="G104" s="1">
        <f>IF(ISNUMBER(IF(F104=0,C104+(E104-1)/2,G103))=TRUE,IF(F104=0,C104+(E104-1)/2,G103),0)</f>
        <v>0</v>
      </c>
      <c r="H104" s="1">
        <f t="shared" si="19"/>
        <v>0</v>
      </c>
      <c r="I104" s="1">
        <f t="shared" si="20"/>
        <v>0</v>
      </c>
      <c r="J104" s="6">
        <f t="shared" si="21"/>
        <v>0</v>
      </c>
      <c r="K104" s="6">
        <f t="shared" si="22"/>
        <v>0</v>
      </c>
      <c r="L104" s="6"/>
      <c r="M104" s="6"/>
    </row>
    <row r="105" spans="1:13" ht="12.75">
      <c r="A105" s="6">
        <f>IF(COUNT('Vz Rangtest Data'!A105:B105)&lt;2,"",ABS('Vz Rangtest Data'!B105-'Vz Rangtest Data'!A105))</f>
      </c>
      <c r="B105" s="6">
        <f>IF(COUNT('Vz Rangtest Data'!A105:B105)&lt;2,"",'Vz Rangtest Data'!B105-'Vz Rangtest Data'!A105)</f>
      </c>
      <c r="C105" s="6">
        <v>100</v>
      </c>
      <c r="D105" s="6" t="e">
        <f>SMALL(A$6:A$105,C105)</f>
        <v>#NUM!</v>
      </c>
      <c r="E105" s="6">
        <f>COUNTIF(D$6:D$105,D105)</f>
        <v>84</v>
      </c>
      <c r="F105" s="6" t="e">
        <f t="shared" si="23"/>
        <v>#NUM!</v>
      </c>
      <c r="G105" s="1">
        <f>IF(ISNUMBER(IF(F105=0,C105+(E105-1)/2,G104))=TRUE,IF(F105=0,C105+(E105-1)/2,G104),0)</f>
        <v>0</v>
      </c>
      <c r="H105" s="1">
        <f t="shared" si="19"/>
        <v>0</v>
      </c>
      <c r="I105" s="1">
        <f t="shared" si="20"/>
        <v>0</v>
      </c>
      <c r="J105" s="6">
        <f t="shared" si="21"/>
        <v>0</v>
      </c>
      <c r="K105" s="6">
        <f t="shared" si="22"/>
        <v>0</v>
      </c>
      <c r="L105" s="6"/>
      <c r="M105" s="6"/>
    </row>
    <row r="106" spans="1:13" ht="12.75">
      <c r="A106" s="6"/>
      <c r="B106" s="6"/>
      <c r="C106" s="6"/>
      <c r="D106" s="6"/>
      <c r="E106" s="6"/>
      <c r="F106" s="6"/>
      <c r="G106" s="4"/>
      <c r="H106" s="4"/>
      <c r="I106" s="4"/>
      <c r="J106" s="6"/>
      <c r="K106" s="6"/>
      <c r="L106" s="6"/>
      <c r="M106" s="6"/>
    </row>
    <row r="107" spans="1:13" ht="12.75">
      <c r="A107" s="6"/>
      <c r="B107" s="6"/>
      <c r="C107" s="6"/>
      <c r="D107" s="6"/>
      <c r="E107" s="6"/>
      <c r="F107" s="6"/>
      <c r="G107" s="4"/>
      <c r="H107" s="4"/>
      <c r="I107" s="4"/>
      <c r="J107" s="6"/>
      <c r="K107" s="6"/>
      <c r="L107" s="6"/>
      <c r="M107" s="6"/>
    </row>
    <row r="108" spans="1:13" ht="12.75">
      <c r="A108" s="6"/>
      <c r="B108" s="6"/>
      <c r="C108" s="6"/>
      <c r="D108" s="6"/>
      <c r="E108" s="6"/>
      <c r="F108" s="6"/>
      <c r="G108" s="4"/>
      <c r="H108" s="4"/>
      <c r="I108" s="4"/>
      <c r="J108" s="6"/>
      <c r="K108" s="6"/>
      <c r="L108" s="6"/>
      <c r="M108" s="6"/>
    </row>
    <row r="109" spans="1:13" ht="12.75">
      <c r="A109" s="6"/>
      <c r="B109" s="6"/>
      <c r="C109" s="6"/>
      <c r="D109" s="6"/>
      <c r="E109" s="6"/>
      <c r="F109" s="6"/>
      <c r="G109" s="4"/>
      <c r="H109" s="4"/>
      <c r="I109" s="4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4"/>
      <c r="H110" s="4"/>
      <c r="I110" s="4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4"/>
      <c r="H111" s="4"/>
      <c r="I111" s="4"/>
      <c r="J111" s="6"/>
      <c r="K111" s="6"/>
      <c r="L111" s="6"/>
      <c r="M111" s="6"/>
    </row>
    <row r="112" spans="1:13" ht="12.75">
      <c r="A112" s="6"/>
      <c r="B112" s="6"/>
      <c r="C112" s="6"/>
      <c r="D112" s="6"/>
      <c r="E112" s="6"/>
      <c r="F112" s="6"/>
      <c r="G112" s="4"/>
      <c r="H112" s="4"/>
      <c r="I112" s="4"/>
      <c r="J112" s="6"/>
      <c r="K112" s="6"/>
      <c r="L112" s="6"/>
      <c r="M112" s="6"/>
    </row>
    <row r="113" spans="1:13" ht="12.75">
      <c r="A113" s="6"/>
      <c r="B113" s="6"/>
      <c r="C113" s="6"/>
      <c r="D113" s="6"/>
      <c r="E113" s="6"/>
      <c r="F113" s="6"/>
      <c r="G113" s="4"/>
      <c r="H113" s="4"/>
      <c r="I113" s="4"/>
      <c r="J113" s="6"/>
      <c r="K113" s="6"/>
      <c r="L113" s="6"/>
      <c r="M113" s="6"/>
    </row>
    <row r="114" spans="1:13" ht="12.75">
      <c r="A114" s="6"/>
      <c r="B114" s="6"/>
      <c r="C114" s="6"/>
      <c r="D114" s="6"/>
      <c r="E114" s="6"/>
      <c r="F114" s="6"/>
      <c r="G114" s="4"/>
      <c r="H114" s="4"/>
      <c r="I114" s="4"/>
      <c r="J114" s="6"/>
      <c r="K114" s="6"/>
      <c r="L114" s="6"/>
      <c r="M114" s="6"/>
    </row>
    <row r="115" spans="1:13" ht="12.75">
      <c r="A115" s="6"/>
      <c r="B115" s="6"/>
      <c r="C115" s="6"/>
      <c r="D115" s="6"/>
      <c r="E115" s="6"/>
      <c r="F115" s="6"/>
      <c r="G115" s="4"/>
      <c r="H115" s="4"/>
      <c r="I115" s="4"/>
      <c r="J115" s="6"/>
      <c r="K115" s="6"/>
      <c r="L115" s="6"/>
      <c r="M115" s="6"/>
    </row>
    <row r="116" spans="1:13" ht="12.75">
      <c r="A116" s="6"/>
      <c r="B116" s="6"/>
      <c r="C116" s="6"/>
      <c r="D116" s="6"/>
      <c r="E116" s="6"/>
      <c r="F116" s="6"/>
      <c r="G116" s="4"/>
      <c r="H116" s="4"/>
      <c r="I116" s="4"/>
      <c r="J116" s="6"/>
      <c r="K116" s="6"/>
      <c r="L116" s="6"/>
      <c r="M116" s="6"/>
    </row>
    <row r="117" spans="1:13" ht="12.75">
      <c r="A117" s="6"/>
      <c r="B117" s="6"/>
      <c r="C117" s="6"/>
      <c r="D117" s="6"/>
      <c r="E117" s="6"/>
      <c r="F117" s="6"/>
      <c r="G117" s="4"/>
      <c r="H117" s="4"/>
      <c r="I117" s="4"/>
      <c r="J117" s="6"/>
      <c r="K117" s="6"/>
      <c r="L117" s="6"/>
      <c r="M117" s="6"/>
    </row>
    <row r="118" spans="1:13" ht="12.75">
      <c r="A118" s="6"/>
      <c r="B118" s="6"/>
      <c r="C118" s="6"/>
      <c r="D118" s="6"/>
      <c r="E118" s="6"/>
      <c r="F118" s="6"/>
      <c r="G118" s="4"/>
      <c r="H118" s="4"/>
      <c r="I118" s="4"/>
      <c r="J118" s="6"/>
      <c r="K118" s="6"/>
      <c r="L118" s="6"/>
      <c r="M118" s="6"/>
    </row>
    <row r="119" spans="1:13" ht="12.75">
      <c r="A119" s="6"/>
      <c r="B119" s="6"/>
      <c r="C119" s="6"/>
      <c r="D119" s="6"/>
      <c r="E119" s="6"/>
      <c r="F119" s="6"/>
      <c r="G119" s="4"/>
      <c r="H119" s="4"/>
      <c r="I119" s="4"/>
      <c r="J119" s="6"/>
      <c r="K119" s="6"/>
      <c r="L119" s="6"/>
      <c r="M119" s="6"/>
    </row>
    <row r="120" spans="1:13" ht="12.75">
      <c r="A120" s="6"/>
      <c r="B120" s="6"/>
      <c r="C120" s="6"/>
      <c r="D120" s="6"/>
      <c r="E120" s="6"/>
      <c r="F120" s="6"/>
      <c r="G120" s="4"/>
      <c r="H120" s="4"/>
      <c r="I120" s="4"/>
      <c r="J120" s="6"/>
      <c r="K120" s="6"/>
      <c r="L120" s="6"/>
      <c r="M120" s="6"/>
    </row>
    <row r="121" spans="1:13" ht="12.75">
      <c r="A121" s="6"/>
      <c r="B121" s="6"/>
      <c r="C121" s="6"/>
      <c r="D121" s="6"/>
      <c r="E121" s="6"/>
      <c r="F121" s="6"/>
      <c r="G121" s="4"/>
      <c r="H121" s="4"/>
      <c r="I121" s="4"/>
      <c r="J121" s="6"/>
      <c r="K121" s="6"/>
      <c r="L121" s="6"/>
      <c r="M121" s="6"/>
    </row>
    <row r="122" spans="1:13" ht="12.75">
      <c r="A122" s="6"/>
      <c r="B122" s="6"/>
      <c r="C122" s="6"/>
      <c r="D122" s="6"/>
      <c r="E122" s="6"/>
      <c r="F122" s="6"/>
      <c r="G122" s="4"/>
      <c r="H122" s="4"/>
      <c r="I122" s="4"/>
      <c r="J122" s="6"/>
      <c r="K122" s="6"/>
      <c r="L122" s="6"/>
      <c r="M122" s="6"/>
    </row>
    <row r="123" spans="1:13" ht="12.75">
      <c r="A123" s="6"/>
      <c r="B123" s="6"/>
      <c r="C123" s="6"/>
      <c r="D123" s="6"/>
      <c r="E123" s="6"/>
      <c r="F123" s="6"/>
      <c r="G123" s="4"/>
      <c r="H123" s="4"/>
      <c r="I123" s="4"/>
      <c r="J123" s="6"/>
      <c r="K123" s="6"/>
      <c r="L123" s="6"/>
      <c r="M123" s="6"/>
    </row>
    <row r="124" spans="1:13" ht="12.75">
      <c r="A124" s="6"/>
      <c r="B124" s="6"/>
      <c r="C124" s="6"/>
      <c r="D124" s="6"/>
      <c r="E124" s="6"/>
      <c r="F124" s="6"/>
      <c r="G124" s="4"/>
      <c r="H124" s="4"/>
      <c r="I124" s="4"/>
      <c r="J124" s="6"/>
      <c r="K124" s="6"/>
      <c r="L124" s="6"/>
      <c r="M124" s="6"/>
    </row>
    <row r="125" spans="1:13" ht="12.75">
      <c r="A125" s="6"/>
      <c r="B125" s="6"/>
      <c r="C125" s="6"/>
      <c r="D125" s="6"/>
      <c r="E125" s="6"/>
      <c r="F125" s="6"/>
      <c r="G125" s="4"/>
      <c r="H125" s="4"/>
      <c r="I125" s="4"/>
      <c r="J125" s="6"/>
      <c r="K125" s="6"/>
      <c r="L125" s="6"/>
      <c r="M125" s="6"/>
    </row>
    <row r="126" spans="1:13" ht="12.75">
      <c r="A126" s="6"/>
      <c r="B126" s="6"/>
      <c r="C126" s="6"/>
      <c r="D126" s="6"/>
      <c r="E126" s="6"/>
      <c r="F126" s="6"/>
      <c r="G126" s="4"/>
      <c r="H126" s="4"/>
      <c r="I126" s="4"/>
      <c r="J126" s="6"/>
      <c r="K126" s="6"/>
      <c r="L126" s="6"/>
      <c r="M126" s="6"/>
    </row>
    <row r="127" spans="1:13" ht="12.75">
      <c r="A127" s="6"/>
      <c r="B127" s="6"/>
      <c r="C127" s="6"/>
      <c r="D127" s="6"/>
      <c r="E127" s="6"/>
      <c r="F127" s="6"/>
      <c r="G127" s="4"/>
      <c r="H127" s="4"/>
      <c r="I127" s="4"/>
      <c r="J127" s="6"/>
      <c r="K127" s="6"/>
      <c r="L127" s="6"/>
      <c r="M127" s="6"/>
    </row>
    <row r="128" spans="1:13" ht="12.75">
      <c r="A128" s="6"/>
      <c r="B128" s="6"/>
      <c r="C128" s="6"/>
      <c r="D128" s="6"/>
      <c r="E128" s="6"/>
      <c r="F128" s="6"/>
      <c r="G128" s="4"/>
      <c r="H128" s="4"/>
      <c r="I128" s="4"/>
      <c r="J128" s="6"/>
      <c r="K128" s="6"/>
      <c r="L128" s="6"/>
      <c r="M128" s="6"/>
    </row>
    <row r="129" spans="1:13" ht="12.75">
      <c r="A129" s="6"/>
      <c r="B129" s="6"/>
      <c r="C129" s="6"/>
      <c r="D129" s="6"/>
      <c r="E129" s="6"/>
      <c r="F129" s="6"/>
      <c r="G129" s="4"/>
      <c r="H129" s="4"/>
      <c r="I129" s="4"/>
      <c r="J129" s="6"/>
      <c r="K129" s="6"/>
      <c r="L129" s="6"/>
      <c r="M129" s="6"/>
    </row>
    <row r="130" spans="1:13" ht="12.75">
      <c r="A130" s="6"/>
      <c r="B130" s="6"/>
      <c r="C130" s="6"/>
      <c r="D130" s="6"/>
      <c r="E130" s="6"/>
      <c r="F130" s="6"/>
      <c r="G130" s="4"/>
      <c r="H130" s="4"/>
      <c r="I130" s="4"/>
      <c r="J130" s="6"/>
      <c r="K130" s="6"/>
      <c r="L130" s="6"/>
      <c r="M130" s="6"/>
    </row>
    <row r="131" spans="1:13" ht="12.75">
      <c r="A131" s="6"/>
      <c r="B131" s="6"/>
      <c r="C131" s="6"/>
      <c r="D131" s="6"/>
      <c r="E131" s="6"/>
      <c r="F131" s="6"/>
      <c r="G131" s="4"/>
      <c r="H131" s="4"/>
      <c r="I131" s="4"/>
      <c r="J131" s="6"/>
      <c r="K131" s="6"/>
      <c r="L131" s="6"/>
      <c r="M131" s="6"/>
    </row>
    <row r="132" spans="1:13" ht="12.75">
      <c r="A132" s="6"/>
      <c r="B132" s="6"/>
      <c r="C132" s="6"/>
      <c r="D132" s="6"/>
      <c r="E132" s="6"/>
      <c r="F132" s="6"/>
      <c r="G132" s="4"/>
      <c r="H132" s="4"/>
      <c r="I132" s="4"/>
      <c r="J132" s="6"/>
      <c r="K132" s="6"/>
      <c r="L132" s="6"/>
      <c r="M132" s="6"/>
    </row>
    <row r="133" spans="1:13" ht="12.75">
      <c r="A133" s="6"/>
      <c r="B133" s="6"/>
      <c r="C133" s="6"/>
      <c r="D133" s="6"/>
      <c r="E133" s="6"/>
      <c r="F133" s="6"/>
      <c r="G133" s="4"/>
      <c r="H133" s="4"/>
      <c r="I133" s="4"/>
      <c r="J133" s="6"/>
      <c r="K133" s="6"/>
      <c r="L133" s="6"/>
      <c r="M133" s="6"/>
    </row>
    <row r="134" spans="1:13" ht="12.75">
      <c r="A134" s="6"/>
      <c r="B134" s="6"/>
      <c r="C134" s="6"/>
      <c r="D134" s="6"/>
      <c r="E134" s="6"/>
      <c r="F134" s="6"/>
      <c r="G134" s="4"/>
      <c r="H134" s="4"/>
      <c r="I134" s="4"/>
      <c r="J134" s="6"/>
      <c r="K134" s="6"/>
      <c r="L134" s="6"/>
      <c r="M134" s="6"/>
    </row>
    <row r="135" spans="1:13" ht="12.75">
      <c r="A135" s="6"/>
      <c r="B135" s="6"/>
      <c r="C135" s="6"/>
      <c r="D135" s="6"/>
      <c r="E135" s="6"/>
      <c r="F135" s="6"/>
      <c r="G135" s="4"/>
      <c r="H135" s="4"/>
      <c r="I135" s="4"/>
      <c r="J135" s="6"/>
      <c r="K135" s="6"/>
      <c r="L135" s="6"/>
      <c r="M135" s="6"/>
    </row>
    <row r="136" spans="1:13" ht="12.75">
      <c r="A136" s="6"/>
      <c r="B136" s="6"/>
      <c r="C136" s="6"/>
      <c r="D136" s="6"/>
      <c r="E136" s="6"/>
      <c r="F136" s="6"/>
      <c r="G136" s="4"/>
      <c r="H136" s="4"/>
      <c r="I136" s="4"/>
      <c r="J136" s="6"/>
      <c r="K136" s="6"/>
      <c r="L136" s="6"/>
      <c r="M136" s="6"/>
    </row>
    <row r="137" spans="1:13" ht="12.75">
      <c r="A137" s="6"/>
      <c r="B137" s="6"/>
      <c r="C137" s="6"/>
      <c r="D137" s="6"/>
      <c r="E137" s="6"/>
      <c r="F137" s="6"/>
      <c r="G137" s="4"/>
      <c r="H137" s="4"/>
      <c r="I137" s="4"/>
      <c r="J137" s="6"/>
      <c r="K137" s="6"/>
      <c r="L137" s="6"/>
      <c r="M137" s="6"/>
    </row>
    <row r="138" spans="1:13" ht="12.75">
      <c r="A138" s="6"/>
      <c r="B138" s="6"/>
      <c r="C138" s="6"/>
      <c r="D138" s="6"/>
      <c r="E138" s="6"/>
      <c r="F138" s="6"/>
      <c r="G138" s="4"/>
      <c r="H138" s="4"/>
      <c r="I138" s="4"/>
      <c r="J138" s="6"/>
      <c r="K138" s="6"/>
      <c r="L138" s="6"/>
      <c r="M138" s="6"/>
    </row>
    <row r="139" spans="1:13" ht="12.75">
      <c r="A139" s="6"/>
      <c r="B139" s="6"/>
      <c r="C139" s="6"/>
      <c r="D139" s="6"/>
      <c r="E139" s="6"/>
      <c r="F139" s="6"/>
      <c r="G139" s="4"/>
      <c r="H139" s="4"/>
      <c r="I139" s="4"/>
      <c r="J139" s="6"/>
      <c r="K139" s="6"/>
      <c r="L139" s="6"/>
      <c r="M139" s="6"/>
    </row>
    <row r="140" spans="1:13" ht="12.75">
      <c r="A140" s="6"/>
      <c r="B140" s="6"/>
      <c r="C140" s="6"/>
      <c r="D140" s="6"/>
      <c r="E140" s="6"/>
      <c r="F140" s="6"/>
      <c r="G140" s="4"/>
      <c r="H140" s="4"/>
      <c r="I140" s="4"/>
      <c r="J140" s="6"/>
      <c r="K140" s="6"/>
      <c r="L140" s="6"/>
      <c r="M140" s="6"/>
    </row>
    <row r="141" spans="1:13" ht="12.75">
      <c r="A141" s="6"/>
      <c r="B141" s="6"/>
      <c r="C141" s="6"/>
      <c r="D141" s="6"/>
      <c r="E141" s="6"/>
      <c r="F141" s="6"/>
      <c r="G141" s="4"/>
      <c r="H141" s="4"/>
      <c r="I141" s="4"/>
      <c r="J141" s="6"/>
      <c r="K141" s="6"/>
      <c r="L141" s="6"/>
      <c r="M141" s="6"/>
    </row>
    <row r="142" spans="1:13" ht="12.75">
      <c r="A142" s="6"/>
      <c r="B142" s="6"/>
      <c r="C142" s="6"/>
      <c r="D142" s="6"/>
      <c r="E142" s="6"/>
      <c r="F142" s="6"/>
      <c r="G142" s="4"/>
      <c r="H142" s="4"/>
      <c r="I142" s="4"/>
      <c r="J142" s="6"/>
      <c r="K142" s="6"/>
      <c r="L142" s="6"/>
      <c r="M142" s="6"/>
    </row>
    <row r="143" spans="1:13" ht="12.75">
      <c r="A143" s="6"/>
      <c r="B143" s="6"/>
      <c r="C143" s="6"/>
      <c r="D143" s="6"/>
      <c r="E143" s="6"/>
      <c r="F143" s="6"/>
      <c r="G143" s="4"/>
      <c r="H143" s="4"/>
      <c r="I143" s="4"/>
      <c r="J143" s="6"/>
      <c r="K143" s="6"/>
      <c r="L143" s="6"/>
      <c r="M143" s="6"/>
    </row>
    <row r="144" spans="1:13" ht="12.75">
      <c r="A144" s="6"/>
      <c r="B144" s="6"/>
      <c r="C144" s="6"/>
      <c r="D144" s="6"/>
      <c r="E144" s="6"/>
      <c r="F144" s="6"/>
      <c r="G144" s="4"/>
      <c r="H144" s="4"/>
      <c r="I144" s="4"/>
      <c r="J144" s="6"/>
      <c r="K144" s="6"/>
      <c r="L144" s="6"/>
      <c r="M144" s="6"/>
    </row>
    <row r="145" spans="1:13" ht="12.75">
      <c r="A145" s="6"/>
      <c r="B145" s="6"/>
      <c r="C145" s="6"/>
      <c r="D145" s="6"/>
      <c r="E145" s="6"/>
      <c r="F145" s="6"/>
      <c r="G145" s="4"/>
      <c r="H145" s="4"/>
      <c r="I145" s="4"/>
      <c r="J145" s="6"/>
      <c r="K145" s="6"/>
      <c r="L145" s="6"/>
      <c r="M145" s="6"/>
    </row>
    <row r="146" spans="1:13" ht="12.75">
      <c r="A146" s="6"/>
      <c r="B146" s="6"/>
      <c r="C146" s="6"/>
      <c r="D146" s="6"/>
      <c r="E146" s="6"/>
      <c r="F146" s="6"/>
      <c r="G146" s="4"/>
      <c r="H146" s="4"/>
      <c r="I146" s="4"/>
      <c r="J146" s="6"/>
      <c r="K146" s="6"/>
      <c r="L146" s="6"/>
      <c r="M146" s="6"/>
    </row>
    <row r="147" spans="1:13" ht="12.75">
      <c r="A147" s="6"/>
      <c r="B147" s="6"/>
      <c r="C147" s="6"/>
      <c r="D147" s="6"/>
      <c r="E147" s="6"/>
      <c r="F147" s="6"/>
      <c r="G147" s="4"/>
      <c r="H147" s="4"/>
      <c r="I147" s="4"/>
      <c r="J147" s="6"/>
      <c r="K147" s="6"/>
      <c r="L147" s="6"/>
      <c r="M147" s="6"/>
    </row>
    <row r="148" spans="1:13" ht="12.75">
      <c r="A148" s="6"/>
      <c r="B148" s="6"/>
      <c r="C148" s="6"/>
      <c r="D148" s="6"/>
      <c r="E148" s="6"/>
      <c r="F148" s="6"/>
      <c r="G148" s="4"/>
      <c r="H148" s="4"/>
      <c r="I148" s="4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4"/>
      <c r="H149" s="4"/>
      <c r="I149" s="4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4"/>
      <c r="H150" s="4"/>
      <c r="I150" s="4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4"/>
      <c r="H151" s="4"/>
      <c r="I151" s="4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4"/>
      <c r="H152" s="4"/>
      <c r="I152" s="4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4"/>
      <c r="H153" s="4"/>
      <c r="I153" s="4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4"/>
      <c r="H154" s="4"/>
      <c r="I154" s="4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4"/>
      <c r="H155" s="4"/>
      <c r="I155" s="4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4"/>
      <c r="H156" s="4"/>
      <c r="I156" s="4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4"/>
      <c r="H157" s="4"/>
      <c r="I157" s="4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4"/>
      <c r="H158" s="4"/>
      <c r="I158" s="4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4"/>
      <c r="H159" s="4"/>
      <c r="I159" s="4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4"/>
      <c r="H160" s="4"/>
      <c r="I160" s="4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4"/>
      <c r="H161" s="4"/>
      <c r="I161" s="4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4"/>
      <c r="H162" s="4"/>
      <c r="I162" s="4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4"/>
      <c r="H163" s="4"/>
      <c r="I163" s="4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4"/>
      <c r="H164" s="4"/>
      <c r="I164" s="4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4"/>
      <c r="H165" s="4"/>
      <c r="I165" s="4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4"/>
      <c r="H166" s="4"/>
      <c r="I166" s="4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4"/>
      <c r="H167" s="4"/>
      <c r="I167" s="4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4"/>
      <c r="H168" s="4"/>
      <c r="I168" s="4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4"/>
      <c r="H169" s="4"/>
      <c r="I169" s="4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4"/>
      <c r="H170" s="4"/>
      <c r="I170" s="4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4"/>
      <c r="H171" s="4"/>
      <c r="I171" s="4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4"/>
      <c r="H172" s="4"/>
      <c r="I172" s="4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4"/>
      <c r="H173" s="4"/>
      <c r="I173" s="4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4"/>
      <c r="H174" s="4"/>
      <c r="I174" s="4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4"/>
      <c r="H175" s="4"/>
      <c r="I175" s="4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4"/>
      <c r="H176" s="4"/>
      <c r="I176" s="4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4"/>
      <c r="H177" s="4"/>
      <c r="I177" s="4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4"/>
      <c r="H178" s="4"/>
      <c r="I178" s="4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4"/>
      <c r="H179" s="4"/>
      <c r="I179" s="4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4"/>
      <c r="H180" s="4"/>
      <c r="I180" s="4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4"/>
      <c r="H181" s="4"/>
      <c r="I181" s="4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4"/>
      <c r="H182" s="4"/>
      <c r="I182" s="4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4"/>
      <c r="H183" s="4"/>
      <c r="I183" s="4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4"/>
      <c r="H184" s="4"/>
      <c r="I184" s="4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4"/>
      <c r="H185" s="4"/>
      <c r="I185" s="4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4"/>
      <c r="H186" s="4"/>
      <c r="I186" s="4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4"/>
      <c r="H187" s="4"/>
      <c r="I187" s="4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4"/>
      <c r="H188" s="4"/>
      <c r="I188" s="4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4"/>
      <c r="H189" s="4"/>
      <c r="I189" s="4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4"/>
      <c r="H190" s="4"/>
      <c r="I190" s="4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4"/>
      <c r="H191" s="4"/>
      <c r="I191" s="4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4"/>
      <c r="H192" s="4"/>
      <c r="I192" s="4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4"/>
      <c r="H193" s="4"/>
      <c r="I193" s="4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4"/>
      <c r="H194" s="4"/>
      <c r="I194" s="4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4"/>
      <c r="H195" s="4"/>
      <c r="I195" s="4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4"/>
      <c r="H196" s="4"/>
      <c r="I196" s="4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4"/>
      <c r="H197" s="4"/>
      <c r="I197" s="4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4"/>
      <c r="H198" s="4"/>
      <c r="I198" s="4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4"/>
      <c r="H199" s="4"/>
      <c r="I199" s="4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4"/>
      <c r="H200" s="4"/>
      <c r="I200" s="4"/>
      <c r="J200" s="6"/>
      <c r="K200" s="6"/>
      <c r="L200" s="6"/>
      <c r="M200" s="6"/>
    </row>
    <row r="201" spans="1:13" ht="12.75">
      <c r="A201" s="6"/>
      <c r="B201" s="6"/>
      <c r="C201" s="6"/>
      <c r="D201" s="6"/>
      <c r="E201" s="6"/>
      <c r="F201" s="6"/>
      <c r="G201" s="4"/>
      <c r="H201" s="4"/>
      <c r="I201" s="4"/>
      <c r="J201" s="6"/>
      <c r="K201" s="6"/>
      <c r="L201" s="6"/>
      <c r="M201" s="6"/>
    </row>
    <row r="202" spans="1:13" ht="12.75">
      <c r="A202" s="6"/>
      <c r="B202" s="6"/>
      <c r="C202" s="6"/>
      <c r="D202" s="6"/>
      <c r="E202" s="6"/>
      <c r="F202" s="6"/>
      <c r="G202" s="4"/>
      <c r="H202" s="4"/>
      <c r="I202" s="4"/>
      <c r="J202" s="6"/>
      <c r="K202" s="6"/>
      <c r="L202" s="6"/>
      <c r="M202" s="6"/>
    </row>
    <row r="203" spans="1:13" ht="12.75">
      <c r="A203" s="6"/>
      <c r="B203" s="6"/>
      <c r="C203" s="6"/>
      <c r="D203" s="6"/>
      <c r="E203" s="6"/>
      <c r="F203" s="6"/>
      <c r="G203" s="4"/>
      <c r="H203" s="4"/>
      <c r="I203" s="4"/>
      <c r="J203" s="6"/>
      <c r="K203" s="6"/>
      <c r="L203" s="6"/>
      <c r="M203" s="6"/>
    </row>
    <row r="204" spans="1:13" ht="12.75">
      <c r="A204" s="6"/>
      <c r="B204" s="6"/>
      <c r="C204" s="6"/>
      <c r="D204" s="6"/>
      <c r="E204" s="6"/>
      <c r="F204" s="6"/>
      <c r="G204" s="4"/>
      <c r="H204" s="4"/>
      <c r="I204" s="4"/>
      <c r="J204" s="6"/>
      <c r="K204" s="6"/>
      <c r="L204" s="6"/>
      <c r="M204" s="6"/>
    </row>
    <row r="205" spans="1:13" ht="12.75">
      <c r="A205" s="6"/>
      <c r="B205" s="6"/>
      <c r="C205" s="6"/>
      <c r="D205" s="6"/>
      <c r="E205" s="6"/>
      <c r="F205" s="6"/>
      <c r="G205" s="4"/>
      <c r="H205" s="4"/>
      <c r="I205" s="4"/>
      <c r="J205" s="6"/>
      <c r="K205" s="6"/>
      <c r="L205" s="6"/>
      <c r="M205" s="6"/>
    </row>
    <row r="206" spans="1:13" ht="12.75">
      <c r="A206" s="6"/>
      <c r="B206" s="6"/>
      <c r="C206" s="6"/>
      <c r="D206" s="6"/>
      <c r="E206" s="6"/>
      <c r="F206" s="6"/>
      <c r="G206" s="4"/>
      <c r="H206" s="4"/>
      <c r="I206" s="4"/>
      <c r="J206" s="6"/>
      <c r="K206" s="6"/>
      <c r="L206" s="6"/>
      <c r="M206" s="6"/>
    </row>
    <row r="207" spans="1:13" ht="12.75">
      <c r="A207" s="6"/>
      <c r="B207" s="6"/>
      <c r="C207" s="6"/>
      <c r="D207" s="6"/>
      <c r="E207" s="6"/>
      <c r="F207" s="6"/>
      <c r="G207" s="4"/>
      <c r="H207" s="4"/>
      <c r="I207" s="4"/>
      <c r="J207" s="6"/>
      <c r="K207" s="6"/>
      <c r="L207" s="6"/>
      <c r="M207" s="6"/>
    </row>
    <row r="208" spans="1:13" ht="12.75">
      <c r="A208" s="6"/>
      <c r="B208" s="6"/>
      <c r="C208" s="6"/>
      <c r="D208" s="6"/>
      <c r="E208" s="6"/>
      <c r="F208" s="6"/>
      <c r="G208" s="4"/>
      <c r="H208" s="4"/>
      <c r="I208" s="4"/>
      <c r="J208" s="6"/>
      <c r="K208" s="6"/>
      <c r="L208" s="6"/>
      <c r="M208" s="6"/>
    </row>
    <row r="209" spans="1:13" ht="12.75">
      <c r="A209" s="6"/>
      <c r="B209" s="6"/>
      <c r="C209" s="6"/>
      <c r="D209" s="6"/>
      <c r="E209" s="6"/>
      <c r="F209" s="6"/>
      <c r="G209" s="4"/>
      <c r="H209" s="4"/>
      <c r="I209" s="4"/>
      <c r="J209" s="6"/>
      <c r="K209" s="6"/>
      <c r="L209" s="6"/>
      <c r="M209" s="6"/>
    </row>
    <row r="210" spans="1:13" ht="12.75">
      <c r="A210" s="6"/>
      <c r="B210" s="6"/>
      <c r="C210" s="6"/>
      <c r="D210" s="6"/>
      <c r="E210" s="6"/>
      <c r="F210" s="6"/>
      <c r="G210" s="4"/>
      <c r="H210" s="4"/>
      <c r="I210" s="4"/>
      <c r="J210" s="6"/>
      <c r="K210" s="6"/>
      <c r="L210" s="6"/>
      <c r="M210" s="6"/>
    </row>
    <row r="211" spans="1:13" ht="12.75">
      <c r="A211" s="6"/>
      <c r="B211" s="6"/>
      <c r="C211" s="6"/>
      <c r="D211" s="6"/>
      <c r="E211" s="6"/>
      <c r="F211" s="6"/>
      <c r="G211" s="4"/>
      <c r="H211" s="4"/>
      <c r="I211" s="4"/>
      <c r="J211" s="6"/>
      <c r="K211" s="6"/>
      <c r="L211" s="6"/>
      <c r="M211" s="6"/>
    </row>
    <row r="212" spans="1:13" ht="12.75">
      <c r="A212" s="6"/>
      <c r="B212" s="6"/>
      <c r="C212" s="6"/>
      <c r="D212" s="6"/>
      <c r="E212" s="6"/>
      <c r="F212" s="6"/>
      <c r="G212" s="4"/>
      <c r="H212" s="4"/>
      <c r="I212" s="4"/>
      <c r="J212" s="6"/>
      <c r="K212" s="6"/>
      <c r="L212" s="6"/>
      <c r="M212" s="6"/>
    </row>
    <row r="213" spans="1:13" ht="12.75">
      <c r="A213" s="6"/>
      <c r="B213" s="6"/>
      <c r="C213" s="6"/>
      <c r="D213" s="6"/>
      <c r="E213" s="6"/>
      <c r="F213" s="6"/>
      <c r="G213" s="4"/>
      <c r="H213" s="4"/>
      <c r="I213" s="4"/>
      <c r="J213" s="6"/>
      <c r="K213" s="6"/>
      <c r="L213" s="6"/>
      <c r="M213" s="6"/>
    </row>
    <row r="214" spans="1:13" ht="12.75">
      <c r="A214" s="6"/>
      <c r="B214" s="6"/>
      <c r="C214" s="6"/>
      <c r="D214" s="6"/>
      <c r="E214" s="6"/>
      <c r="F214" s="6"/>
      <c r="G214" s="4"/>
      <c r="H214" s="4"/>
      <c r="I214" s="4"/>
      <c r="J214" s="6"/>
      <c r="K214" s="6"/>
      <c r="L214" s="6"/>
      <c r="M214" s="6"/>
    </row>
    <row r="215" spans="1:13" ht="12.75">
      <c r="A215" s="6"/>
      <c r="B215" s="6"/>
      <c r="C215" s="6"/>
      <c r="D215" s="6"/>
      <c r="E215" s="6"/>
      <c r="F215" s="6"/>
      <c r="G215" s="4"/>
      <c r="H215" s="4"/>
      <c r="I215" s="4"/>
      <c r="J215" s="6"/>
      <c r="K215" s="6"/>
      <c r="L215" s="6"/>
      <c r="M215" s="6"/>
    </row>
    <row r="216" spans="1:13" ht="12.75">
      <c r="A216" s="6"/>
      <c r="B216" s="6"/>
      <c r="C216" s="6"/>
      <c r="D216" s="6"/>
      <c r="E216" s="6"/>
      <c r="F216" s="6"/>
      <c r="G216" s="4"/>
      <c r="H216" s="4"/>
      <c r="I216" s="4"/>
      <c r="J216" s="6"/>
      <c r="K216" s="6"/>
      <c r="L216" s="6"/>
      <c r="M216" s="6"/>
    </row>
    <row r="217" spans="1:13" ht="12.75">
      <c r="A217" s="6"/>
      <c r="B217" s="6"/>
      <c r="C217" s="6"/>
      <c r="D217" s="6"/>
      <c r="E217" s="6"/>
      <c r="F217" s="6"/>
      <c r="G217" s="4"/>
      <c r="H217" s="4"/>
      <c r="I217" s="4"/>
      <c r="J217" s="6"/>
      <c r="K217" s="6"/>
      <c r="L217" s="6"/>
      <c r="M217" s="6"/>
    </row>
    <row r="218" spans="1:13" ht="12.75">
      <c r="A218" s="6"/>
      <c r="B218" s="6"/>
      <c r="C218" s="6"/>
      <c r="D218" s="6"/>
      <c r="E218" s="6"/>
      <c r="F218" s="6"/>
      <c r="G218" s="4"/>
      <c r="H218" s="4"/>
      <c r="I218" s="4"/>
      <c r="J218" s="6"/>
      <c r="K218" s="6"/>
      <c r="L218" s="6"/>
      <c r="M218" s="6"/>
    </row>
    <row r="219" spans="1:13" ht="12.75">
      <c r="A219" s="6"/>
      <c r="B219" s="6"/>
      <c r="C219" s="6"/>
      <c r="D219" s="6"/>
      <c r="E219" s="6"/>
      <c r="F219" s="6"/>
      <c r="G219" s="4"/>
      <c r="H219" s="4"/>
      <c r="I219" s="4"/>
      <c r="J219" s="6"/>
      <c r="K219" s="6"/>
      <c r="L219" s="6"/>
      <c r="M219" s="6"/>
    </row>
    <row r="220" spans="1:13" ht="12.75">
      <c r="A220" s="6"/>
      <c r="B220" s="6"/>
      <c r="C220" s="6"/>
      <c r="D220" s="6"/>
      <c r="E220" s="6"/>
      <c r="F220" s="6"/>
      <c r="G220" s="4"/>
      <c r="H220" s="4"/>
      <c r="I220" s="4"/>
      <c r="J220" s="6"/>
      <c r="K220" s="6"/>
      <c r="L220" s="6"/>
      <c r="M220" s="6"/>
    </row>
    <row r="221" spans="1:13" ht="12.75">
      <c r="A221" s="6"/>
      <c r="B221" s="6"/>
      <c r="C221" s="6"/>
      <c r="D221" s="6"/>
      <c r="E221" s="6"/>
      <c r="F221" s="6"/>
      <c r="G221" s="4"/>
      <c r="H221" s="4"/>
      <c r="I221" s="4"/>
      <c r="J221" s="6"/>
      <c r="K221" s="6"/>
      <c r="L221" s="6"/>
      <c r="M221" s="6"/>
    </row>
    <row r="222" spans="1:13" ht="12.75">
      <c r="A222" s="6"/>
      <c r="B222" s="6"/>
      <c r="C222" s="6"/>
      <c r="D222" s="6"/>
      <c r="E222" s="6"/>
      <c r="F222" s="6"/>
      <c r="G222" s="4"/>
      <c r="H222" s="4"/>
      <c r="I222" s="4"/>
      <c r="J222" s="6"/>
      <c r="K222" s="6"/>
      <c r="L222" s="6"/>
      <c r="M222" s="6"/>
    </row>
    <row r="223" spans="1:13" ht="12.75">
      <c r="A223" s="6"/>
      <c r="B223" s="6"/>
      <c r="C223" s="6"/>
      <c r="D223" s="6"/>
      <c r="E223" s="6"/>
      <c r="F223" s="6"/>
      <c r="G223" s="4"/>
      <c r="H223" s="4"/>
      <c r="I223" s="4"/>
      <c r="J223" s="6"/>
      <c r="K223" s="6"/>
      <c r="L223" s="6"/>
      <c r="M223" s="6"/>
    </row>
    <row r="224" spans="1:13" ht="12.75">
      <c r="A224" s="6"/>
      <c r="B224" s="6"/>
      <c r="C224" s="6"/>
      <c r="D224" s="6"/>
      <c r="E224" s="6"/>
      <c r="F224" s="6"/>
      <c r="G224" s="4"/>
      <c r="H224" s="4"/>
      <c r="I224" s="4"/>
      <c r="J224" s="6"/>
      <c r="K224" s="6"/>
      <c r="L224" s="6"/>
      <c r="M224" s="6"/>
    </row>
    <row r="225" spans="1:13" ht="12.75">
      <c r="A225" s="6"/>
      <c r="B225" s="6"/>
      <c r="C225" s="6"/>
      <c r="D225" s="6"/>
      <c r="E225" s="6"/>
      <c r="F225" s="6"/>
      <c r="G225" s="4"/>
      <c r="H225" s="4"/>
      <c r="I225" s="4"/>
      <c r="J225" s="6"/>
      <c r="K225" s="6"/>
      <c r="L225" s="6"/>
      <c r="M225" s="6"/>
    </row>
    <row r="226" spans="1:13" ht="12.75">
      <c r="A226" s="6"/>
      <c r="B226" s="6"/>
      <c r="C226" s="6"/>
      <c r="D226" s="6"/>
      <c r="E226" s="6"/>
      <c r="F226" s="6"/>
      <c r="G226" s="4"/>
      <c r="H226" s="4"/>
      <c r="I226" s="4"/>
      <c r="J226" s="6"/>
      <c r="K226" s="6"/>
      <c r="L226" s="6"/>
      <c r="M226" s="6"/>
    </row>
    <row r="227" spans="1:13" ht="12.75">
      <c r="A227" s="6"/>
      <c r="B227" s="6"/>
      <c r="C227" s="6"/>
      <c r="D227" s="6"/>
      <c r="E227" s="6"/>
      <c r="F227" s="6"/>
      <c r="G227" s="4"/>
      <c r="H227" s="4"/>
      <c r="I227" s="4"/>
      <c r="J227" s="6"/>
      <c r="K227" s="6"/>
      <c r="L227" s="6"/>
      <c r="M227" s="6"/>
    </row>
    <row r="228" spans="1:13" ht="12.75">
      <c r="A228" s="6"/>
      <c r="B228" s="6"/>
      <c r="C228" s="6"/>
      <c r="D228" s="6"/>
      <c r="E228" s="6"/>
      <c r="F228" s="6"/>
      <c r="G228" s="4"/>
      <c r="H228" s="4"/>
      <c r="I228" s="4"/>
      <c r="J228" s="6"/>
      <c r="K228" s="6"/>
      <c r="L228" s="6"/>
      <c r="M228" s="6"/>
    </row>
    <row r="229" spans="1:13" ht="12.75">
      <c r="A229" s="6"/>
      <c r="B229" s="6"/>
      <c r="C229" s="6"/>
      <c r="D229" s="6"/>
      <c r="E229" s="6"/>
      <c r="F229" s="6"/>
      <c r="G229" s="4"/>
      <c r="H229" s="4"/>
      <c r="I229" s="4"/>
      <c r="J229" s="6"/>
      <c r="K229" s="6"/>
      <c r="L229" s="6"/>
      <c r="M229" s="6"/>
    </row>
    <row r="230" spans="1:13" ht="12.75">
      <c r="A230" s="6"/>
      <c r="B230" s="6"/>
      <c r="C230" s="6"/>
      <c r="D230" s="6"/>
      <c r="E230" s="6"/>
      <c r="F230" s="6"/>
      <c r="G230" s="4"/>
      <c r="H230" s="4"/>
      <c r="I230" s="4"/>
      <c r="J230" s="6"/>
      <c r="K230" s="6"/>
      <c r="L230" s="6"/>
      <c r="M230" s="6"/>
    </row>
    <row r="231" spans="1:13" ht="12.75">
      <c r="A231" s="6"/>
      <c r="B231" s="6"/>
      <c r="C231" s="6"/>
      <c r="D231" s="6"/>
      <c r="E231" s="6"/>
      <c r="F231" s="6"/>
      <c r="G231" s="4"/>
      <c r="H231" s="4"/>
      <c r="I231" s="4"/>
      <c r="J231" s="6"/>
      <c r="K231" s="6"/>
      <c r="L231" s="6"/>
      <c r="M231" s="6"/>
    </row>
    <row r="232" spans="1:13" ht="12.75">
      <c r="A232" s="6"/>
      <c r="B232" s="6"/>
      <c r="C232" s="6"/>
      <c r="D232" s="6"/>
      <c r="E232" s="6"/>
      <c r="F232" s="6"/>
      <c r="G232" s="4"/>
      <c r="H232" s="4"/>
      <c r="I232" s="4"/>
      <c r="J232" s="6"/>
      <c r="K232" s="6"/>
      <c r="L232" s="6"/>
      <c r="M232" s="6"/>
    </row>
    <row r="233" spans="1:13" ht="12.75">
      <c r="A233" s="6"/>
      <c r="B233" s="6"/>
      <c r="C233" s="6"/>
      <c r="D233" s="6"/>
      <c r="E233" s="6"/>
      <c r="F233" s="6"/>
      <c r="G233" s="4"/>
      <c r="H233" s="4"/>
      <c r="I233" s="4"/>
      <c r="J233" s="6"/>
      <c r="K233" s="6"/>
      <c r="L233" s="6"/>
      <c r="M233" s="6"/>
    </row>
    <row r="234" spans="1:13" ht="12.75">
      <c r="A234" s="6"/>
      <c r="B234" s="6"/>
      <c r="C234" s="6"/>
      <c r="D234" s="6"/>
      <c r="E234" s="6"/>
      <c r="F234" s="6"/>
      <c r="G234" s="4"/>
      <c r="H234" s="4"/>
      <c r="I234" s="4"/>
      <c r="J234" s="6"/>
      <c r="K234" s="6"/>
      <c r="L234" s="6"/>
      <c r="M234" s="6"/>
    </row>
    <row r="235" spans="1:13" ht="12.75">
      <c r="A235" s="6"/>
      <c r="B235" s="6"/>
      <c r="C235" s="6"/>
      <c r="D235" s="6"/>
      <c r="E235" s="6"/>
      <c r="F235" s="6"/>
      <c r="G235" s="4"/>
      <c r="H235" s="4"/>
      <c r="I235" s="4"/>
      <c r="J235" s="6"/>
      <c r="K235" s="6"/>
      <c r="L235" s="6"/>
      <c r="M235" s="6"/>
    </row>
    <row r="236" spans="1:13" ht="12.75">
      <c r="A236" s="6"/>
      <c r="B236" s="6"/>
      <c r="C236" s="6"/>
      <c r="D236" s="6"/>
      <c r="E236" s="6"/>
      <c r="F236" s="6"/>
      <c r="G236" s="4"/>
      <c r="H236" s="4"/>
      <c r="I236" s="4"/>
      <c r="J236" s="6"/>
      <c r="K236" s="6"/>
      <c r="L236" s="6"/>
      <c r="M236" s="6"/>
    </row>
    <row r="237" spans="1:13" ht="12.75">
      <c r="A237" s="6"/>
      <c r="B237" s="6"/>
      <c r="C237" s="6"/>
      <c r="D237" s="6"/>
      <c r="E237" s="6"/>
      <c r="F237" s="6"/>
      <c r="G237" s="4"/>
      <c r="H237" s="4"/>
      <c r="I237" s="4"/>
      <c r="J237" s="6"/>
      <c r="K237" s="6"/>
      <c r="L237" s="6"/>
      <c r="M237" s="6"/>
    </row>
    <row r="238" spans="1:13" ht="12.75">
      <c r="A238" s="6"/>
      <c r="B238" s="6"/>
      <c r="C238" s="6"/>
      <c r="D238" s="6"/>
      <c r="E238" s="6"/>
      <c r="F238" s="6"/>
      <c r="G238" s="4"/>
      <c r="H238" s="4"/>
      <c r="I238" s="4"/>
      <c r="J238" s="6"/>
      <c r="K238" s="6"/>
      <c r="L238" s="6"/>
      <c r="M238" s="6"/>
    </row>
    <row r="239" spans="1:13" ht="12.75">
      <c r="A239" s="6"/>
      <c r="B239" s="6"/>
      <c r="C239" s="6"/>
      <c r="D239" s="6"/>
      <c r="E239" s="6"/>
      <c r="F239" s="6"/>
      <c r="G239" s="4"/>
      <c r="H239" s="4"/>
      <c r="I239" s="4"/>
      <c r="J239" s="6"/>
      <c r="K239" s="6"/>
      <c r="L239" s="6"/>
      <c r="M239" s="6"/>
    </row>
    <row r="240" spans="1:13" ht="12.75">
      <c r="A240" s="6"/>
      <c r="B240" s="6"/>
      <c r="C240" s="6"/>
      <c r="D240" s="6"/>
      <c r="E240" s="6"/>
      <c r="F240" s="6"/>
      <c r="G240" s="4"/>
      <c r="H240" s="4"/>
      <c r="I240" s="4"/>
      <c r="J240" s="6"/>
      <c r="K240" s="6"/>
      <c r="L240" s="6"/>
      <c r="M240" s="6"/>
    </row>
    <row r="241" spans="1:13" ht="12.75">
      <c r="A241" s="6"/>
      <c r="B241" s="6"/>
      <c r="C241" s="6"/>
      <c r="D241" s="6"/>
      <c r="E241" s="6"/>
      <c r="F241" s="6"/>
      <c r="G241" s="4"/>
      <c r="H241" s="4"/>
      <c r="I241" s="4"/>
      <c r="J241" s="6"/>
      <c r="K241" s="6"/>
      <c r="L241" s="6"/>
      <c r="M241" s="6"/>
    </row>
    <row r="242" spans="1:13" ht="12.75">
      <c r="A242" s="6"/>
      <c r="B242" s="6"/>
      <c r="C242" s="6"/>
      <c r="D242" s="6"/>
      <c r="E242" s="6"/>
      <c r="F242" s="6"/>
      <c r="G242" s="4"/>
      <c r="H242" s="4"/>
      <c r="I242" s="4"/>
      <c r="J242" s="6"/>
      <c r="K242" s="6"/>
      <c r="L242" s="6"/>
      <c r="M242" s="6"/>
    </row>
    <row r="243" spans="1:13" ht="12.75">
      <c r="A243" s="6"/>
      <c r="B243" s="6"/>
      <c r="C243" s="6"/>
      <c r="D243" s="6"/>
      <c r="E243" s="6"/>
      <c r="F243" s="6"/>
      <c r="G243" s="4"/>
      <c r="H243" s="4"/>
      <c r="I243" s="4"/>
      <c r="J243" s="6"/>
      <c r="K243" s="6"/>
      <c r="L243" s="6"/>
      <c r="M243" s="6"/>
    </row>
    <row r="244" spans="1:13" ht="12.75">
      <c r="A244" s="6"/>
      <c r="B244" s="6"/>
      <c r="C244" s="6"/>
      <c r="D244" s="6"/>
      <c r="E244" s="6"/>
      <c r="F244" s="6"/>
      <c r="G244" s="4"/>
      <c r="H244" s="4"/>
      <c r="I244" s="4"/>
      <c r="J244" s="6"/>
      <c r="K244" s="6"/>
      <c r="L244" s="6"/>
      <c r="M244" s="6"/>
    </row>
    <row r="245" spans="1:13" ht="12.75">
      <c r="A245" s="6"/>
      <c r="B245" s="6"/>
      <c r="C245" s="6"/>
      <c r="D245" s="6"/>
      <c r="E245" s="6"/>
      <c r="F245" s="6"/>
      <c r="G245" s="4"/>
      <c r="H245" s="4"/>
      <c r="I245" s="4"/>
      <c r="J245" s="6"/>
      <c r="K245" s="6"/>
      <c r="L245" s="6"/>
      <c r="M245" s="6"/>
    </row>
    <row r="246" spans="1:13" ht="12.75">
      <c r="A246" s="6"/>
      <c r="B246" s="6"/>
      <c r="C246" s="6"/>
      <c r="D246" s="6"/>
      <c r="E246" s="6"/>
      <c r="F246" s="6"/>
      <c r="G246" s="4"/>
      <c r="H246" s="4"/>
      <c r="I246" s="4"/>
      <c r="J246" s="6"/>
      <c r="K246" s="6"/>
      <c r="L246" s="6"/>
      <c r="M246" s="6"/>
    </row>
    <row r="247" spans="1:13" ht="12.75">
      <c r="A247" s="6"/>
      <c r="B247" s="6"/>
      <c r="C247" s="6"/>
      <c r="D247" s="6"/>
      <c r="E247" s="6"/>
      <c r="F247" s="6"/>
      <c r="G247" s="4"/>
      <c r="H247" s="4"/>
      <c r="I247" s="4"/>
      <c r="J247" s="6"/>
      <c r="K247" s="6"/>
      <c r="L247" s="6"/>
      <c r="M247" s="6"/>
    </row>
    <row r="248" spans="1:13" ht="12.75">
      <c r="A248" s="6"/>
      <c r="B248" s="6"/>
      <c r="C248" s="6"/>
      <c r="D248" s="6"/>
      <c r="E248" s="6"/>
      <c r="F248" s="6"/>
      <c r="G248" s="4"/>
      <c r="H248" s="4"/>
      <c r="I248" s="4"/>
      <c r="J248" s="6"/>
      <c r="K248" s="6"/>
      <c r="L248" s="6"/>
      <c r="M248" s="6"/>
    </row>
    <row r="249" spans="1:13" ht="12.75">
      <c r="A249" s="6"/>
      <c r="B249" s="6"/>
      <c r="C249" s="6"/>
      <c r="D249" s="6"/>
      <c r="E249" s="6"/>
      <c r="F249" s="6"/>
      <c r="G249" s="4"/>
      <c r="H249" s="4"/>
      <c r="I249" s="4"/>
      <c r="J249" s="6"/>
      <c r="K249" s="6"/>
      <c r="L249" s="6"/>
      <c r="M249" s="6"/>
    </row>
    <row r="250" spans="1:13" ht="12.75">
      <c r="A250" s="6"/>
      <c r="B250" s="6"/>
      <c r="C250" s="6"/>
      <c r="D250" s="6"/>
      <c r="E250" s="6"/>
      <c r="F250" s="6"/>
      <c r="G250" s="4"/>
      <c r="H250" s="4"/>
      <c r="I250" s="4"/>
      <c r="J250" s="6"/>
      <c r="K250" s="6"/>
      <c r="L250" s="6"/>
      <c r="M250" s="6"/>
    </row>
    <row r="251" spans="1:13" ht="12.75">
      <c r="A251" s="6"/>
      <c r="B251" s="6"/>
      <c r="C251" s="6"/>
      <c r="D251" s="6"/>
      <c r="E251" s="6"/>
      <c r="F251" s="6"/>
      <c r="G251" s="4"/>
      <c r="H251" s="4"/>
      <c r="I251" s="4"/>
      <c r="J251" s="6"/>
      <c r="K251" s="6"/>
      <c r="L251" s="6"/>
      <c r="M251" s="6"/>
    </row>
    <row r="252" spans="1:13" ht="12.75">
      <c r="A252" s="6"/>
      <c r="B252" s="6"/>
      <c r="C252" s="6"/>
      <c r="D252" s="6"/>
      <c r="E252" s="6"/>
      <c r="F252" s="6"/>
      <c r="G252" s="4"/>
      <c r="H252" s="4"/>
      <c r="I252" s="4"/>
      <c r="J252" s="6"/>
      <c r="K252" s="6"/>
      <c r="L252" s="6"/>
      <c r="M252" s="6"/>
    </row>
    <row r="253" spans="1:13" ht="12.75">
      <c r="A253" s="6"/>
      <c r="B253" s="6"/>
      <c r="C253" s="6"/>
      <c r="D253" s="6"/>
      <c r="E253" s="6"/>
      <c r="F253" s="6"/>
      <c r="G253" s="4"/>
      <c r="H253" s="4"/>
      <c r="I253" s="4"/>
      <c r="J253" s="6"/>
      <c r="K253" s="6"/>
      <c r="L253" s="6"/>
      <c r="M253" s="6"/>
    </row>
    <row r="254" spans="1:13" ht="12.75">
      <c r="A254" s="6"/>
      <c r="B254" s="6"/>
      <c r="C254" s="6"/>
      <c r="D254" s="6"/>
      <c r="E254" s="6"/>
      <c r="F254" s="6"/>
      <c r="G254" s="4"/>
      <c r="H254" s="4"/>
      <c r="I254" s="4"/>
      <c r="J254" s="6"/>
      <c r="K254" s="6"/>
      <c r="L254" s="6"/>
      <c r="M254" s="6"/>
    </row>
    <row r="255" spans="1:13" ht="12.75">
      <c r="A255" s="6"/>
      <c r="B255" s="6"/>
      <c r="C255" s="6"/>
      <c r="D255" s="6"/>
      <c r="E255" s="6"/>
      <c r="F255" s="6"/>
      <c r="G255" s="4"/>
      <c r="H255" s="4"/>
      <c r="I255" s="4"/>
      <c r="J255" s="6"/>
      <c r="K255" s="6"/>
      <c r="L255" s="6"/>
      <c r="M255" s="6"/>
    </row>
    <row r="256" spans="1:13" ht="12.75">
      <c r="A256" s="6"/>
      <c r="B256" s="6"/>
      <c r="C256" s="6"/>
      <c r="D256" s="6"/>
      <c r="E256" s="6"/>
      <c r="F256" s="6"/>
      <c r="G256" s="4"/>
      <c r="H256" s="4"/>
      <c r="I256" s="4"/>
      <c r="J256" s="6"/>
      <c r="K256" s="6"/>
      <c r="L256" s="6"/>
      <c r="M256" s="6"/>
    </row>
    <row r="257" spans="1:13" ht="12.75">
      <c r="A257" s="6"/>
      <c r="B257" s="6"/>
      <c r="C257" s="6"/>
      <c r="D257" s="6"/>
      <c r="E257" s="6"/>
      <c r="F257" s="6"/>
      <c r="G257" s="4"/>
      <c r="H257" s="4"/>
      <c r="I257" s="4"/>
      <c r="J257" s="6"/>
      <c r="K257" s="6"/>
      <c r="L257" s="6"/>
      <c r="M257" s="6"/>
    </row>
    <row r="258" spans="1:13" ht="12.75">
      <c r="A258" s="6"/>
      <c r="B258" s="6"/>
      <c r="C258" s="6"/>
      <c r="D258" s="6"/>
      <c r="E258" s="6"/>
      <c r="F258" s="6"/>
      <c r="G258" s="4"/>
      <c r="H258" s="4"/>
      <c r="I258" s="4"/>
      <c r="J258" s="6"/>
      <c r="K258" s="6"/>
      <c r="L258" s="6"/>
      <c r="M258" s="6"/>
    </row>
    <row r="259" spans="1:13" ht="12.75">
      <c r="A259" s="6"/>
      <c r="B259" s="6"/>
      <c r="C259" s="6"/>
      <c r="D259" s="6"/>
      <c r="E259" s="6"/>
      <c r="F259" s="6"/>
      <c r="G259" s="4"/>
      <c r="H259" s="4"/>
      <c r="I259" s="4"/>
      <c r="J259" s="6"/>
      <c r="K259" s="6"/>
      <c r="L259" s="6"/>
      <c r="M259" s="6"/>
    </row>
    <row r="260" spans="1:13" ht="12.75">
      <c r="A260" s="6"/>
      <c r="B260" s="6"/>
      <c r="C260" s="6"/>
      <c r="D260" s="6"/>
      <c r="E260" s="6"/>
      <c r="F260" s="6"/>
      <c r="G260" s="4"/>
      <c r="H260" s="4"/>
      <c r="I260" s="4"/>
      <c r="J260" s="6"/>
      <c r="K260" s="6"/>
      <c r="L260" s="6"/>
      <c r="M260" s="6"/>
    </row>
    <row r="261" spans="1:13" ht="12.75">
      <c r="A261" s="6"/>
      <c r="B261" s="6"/>
      <c r="C261" s="6"/>
      <c r="D261" s="6"/>
      <c r="E261" s="6"/>
      <c r="F261" s="6"/>
      <c r="G261" s="4"/>
      <c r="H261" s="4"/>
      <c r="I261" s="4"/>
      <c r="J261" s="6"/>
      <c r="K261" s="6"/>
      <c r="L261" s="6"/>
      <c r="M261" s="6"/>
    </row>
    <row r="262" spans="1:13" ht="12.75">
      <c r="A262" s="6"/>
      <c r="B262" s="6"/>
      <c r="C262" s="6"/>
      <c r="D262" s="6"/>
      <c r="E262" s="6"/>
      <c r="F262" s="6"/>
      <c r="G262" s="4"/>
      <c r="H262" s="4"/>
      <c r="I262" s="4"/>
      <c r="J262" s="6"/>
      <c r="K262" s="6"/>
      <c r="L262" s="6"/>
      <c r="M262" s="6"/>
    </row>
    <row r="263" spans="1:13" ht="12.75">
      <c r="A263" s="6"/>
      <c r="B263" s="6"/>
      <c r="C263" s="6"/>
      <c r="D263" s="6"/>
      <c r="E263" s="6"/>
      <c r="F263" s="6"/>
      <c r="G263" s="4"/>
      <c r="H263" s="4"/>
      <c r="I263" s="4"/>
      <c r="J263" s="6"/>
      <c r="K263" s="6"/>
      <c r="L263" s="6"/>
      <c r="M263" s="6"/>
    </row>
    <row r="264" spans="1:13" ht="12.75">
      <c r="A264" s="6"/>
      <c r="B264" s="6"/>
      <c r="C264" s="6"/>
      <c r="D264" s="6"/>
      <c r="E264" s="6"/>
      <c r="F264" s="6"/>
      <c r="G264" s="4"/>
      <c r="H264" s="4"/>
      <c r="I264" s="4"/>
      <c r="J264" s="6"/>
      <c r="K264" s="6"/>
      <c r="L264" s="6"/>
      <c r="M264" s="6"/>
    </row>
    <row r="265" spans="1:13" ht="12.75">
      <c r="A265" s="6"/>
      <c r="B265" s="6"/>
      <c r="C265" s="6"/>
      <c r="D265" s="6"/>
      <c r="E265" s="6"/>
      <c r="F265" s="6"/>
      <c r="G265" s="4"/>
      <c r="H265" s="4"/>
      <c r="I265" s="4"/>
      <c r="J265" s="6"/>
      <c r="K265" s="6"/>
      <c r="L265" s="6"/>
      <c r="M265" s="6"/>
    </row>
    <row r="266" spans="1:13" ht="12.75">
      <c r="A266" s="6"/>
      <c r="B266" s="6"/>
      <c r="C266" s="6"/>
      <c r="D266" s="6"/>
      <c r="E266" s="6"/>
      <c r="F266" s="6"/>
      <c r="G266" s="4"/>
      <c r="H266" s="4"/>
      <c r="I266" s="4"/>
      <c r="J266" s="6"/>
      <c r="K266" s="6"/>
      <c r="L266" s="6"/>
      <c r="M266" s="6"/>
    </row>
    <row r="267" spans="1:13" ht="12.75">
      <c r="A267" s="6"/>
      <c r="B267" s="6"/>
      <c r="C267" s="6"/>
      <c r="D267" s="6"/>
      <c r="E267" s="6"/>
      <c r="F267" s="6"/>
      <c r="G267" s="4"/>
      <c r="H267" s="4"/>
      <c r="I267" s="4"/>
      <c r="J267" s="6"/>
      <c r="K267" s="6"/>
      <c r="L267" s="6"/>
      <c r="M267" s="6"/>
    </row>
    <row r="268" spans="1:13" ht="12.75">
      <c r="A268" s="6"/>
      <c r="B268" s="6"/>
      <c r="C268" s="6"/>
      <c r="D268" s="6"/>
      <c r="E268" s="6"/>
      <c r="F268" s="6"/>
      <c r="G268" s="4"/>
      <c r="H268" s="4"/>
      <c r="I268" s="4"/>
      <c r="J268" s="6"/>
      <c r="K268" s="6"/>
      <c r="L268" s="6"/>
      <c r="M268" s="6"/>
    </row>
    <row r="269" spans="1:13" ht="12.75">
      <c r="A269" s="6"/>
      <c r="B269" s="6"/>
      <c r="C269" s="6"/>
      <c r="D269" s="6"/>
      <c r="E269" s="6"/>
      <c r="F269" s="6"/>
      <c r="G269" s="4"/>
      <c r="H269" s="4"/>
      <c r="I269" s="4"/>
      <c r="J269" s="6"/>
      <c r="K269" s="6"/>
      <c r="L269" s="6"/>
      <c r="M269" s="6"/>
    </row>
    <row r="270" spans="1:13" ht="12.75">
      <c r="A270" s="6"/>
      <c r="B270" s="6"/>
      <c r="C270" s="6"/>
      <c r="D270" s="6"/>
      <c r="E270" s="6"/>
      <c r="F270" s="6"/>
      <c r="G270" s="4"/>
      <c r="H270" s="4"/>
      <c r="I270" s="4"/>
      <c r="J270" s="6"/>
      <c r="K270" s="6"/>
      <c r="L270" s="6"/>
      <c r="M270" s="6"/>
    </row>
    <row r="271" spans="1:13" ht="12.75">
      <c r="A271" s="6"/>
      <c r="B271" s="6"/>
      <c r="C271" s="6"/>
      <c r="D271" s="6"/>
      <c r="E271" s="6"/>
      <c r="F271" s="6"/>
      <c r="G271" s="4"/>
      <c r="H271" s="4"/>
      <c r="I271" s="4"/>
      <c r="J271" s="6"/>
      <c r="K271" s="6"/>
      <c r="L271" s="6"/>
      <c r="M271" s="6"/>
    </row>
    <row r="272" spans="1:13" ht="12.75">
      <c r="A272" s="6"/>
      <c r="B272" s="6"/>
      <c r="C272" s="6"/>
      <c r="D272" s="6"/>
      <c r="E272" s="6"/>
      <c r="F272" s="6"/>
      <c r="G272" s="4"/>
      <c r="H272" s="4"/>
      <c r="I272" s="4"/>
      <c r="J272" s="6"/>
      <c r="K272" s="6"/>
      <c r="L272" s="6"/>
      <c r="M272" s="6"/>
    </row>
    <row r="273" spans="1:13" ht="12.75">
      <c r="A273" s="6"/>
      <c r="B273" s="6"/>
      <c r="C273" s="6"/>
      <c r="D273" s="6"/>
      <c r="E273" s="6"/>
      <c r="F273" s="6"/>
      <c r="G273" s="4"/>
      <c r="H273" s="4"/>
      <c r="I273" s="4"/>
      <c r="J273" s="6"/>
      <c r="K273" s="6"/>
      <c r="L273" s="6"/>
      <c r="M273" s="6"/>
    </row>
    <row r="274" spans="1:13" ht="12.75">
      <c r="A274" s="6"/>
      <c r="B274" s="6"/>
      <c r="C274" s="6"/>
      <c r="D274" s="6"/>
      <c r="E274" s="6"/>
      <c r="F274" s="6"/>
      <c r="G274" s="4"/>
      <c r="H274" s="4"/>
      <c r="I274" s="4"/>
      <c r="J274" s="6"/>
      <c r="K274" s="6"/>
      <c r="L274" s="6"/>
      <c r="M274" s="6"/>
    </row>
    <row r="275" spans="1:13" ht="12.75">
      <c r="A275" s="6"/>
      <c r="B275" s="6"/>
      <c r="C275" s="6"/>
      <c r="D275" s="6"/>
      <c r="E275" s="6"/>
      <c r="F275" s="6"/>
      <c r="G275" s="4"/>
      <c r="H275" s="4"/>
      <c r="I275" s="4"/>
      <c r="J275" s="6"/>
      <c r="K275" s="6"/>
      <c r="L275" s="6"/>
      <c r="M275" s="6"/>
    </row>
    <row r="276" spans="1:13" ht="12.75">
      <c r="A276" s="6"/>
      <c r="B276" s="6"/>
      <c r="C276" s="6"/>
      <c r="D276" s="6"/>
      <c r="E276" s="6"/>
      <c r="F276" s="6"/>
      <c r="G276" s="4"/>
      <c r="H276" s="4"/>
      <c r="I276" s="4"/>
      <c r="J276" s="6"/>
      <c r="K276" s="6"/>
      <c r="L276" s="6"/>
      <c r="M276" s="6"/>
    </row>
    <row r="277" spans="1:13" ht="12.75">
      <c r="A277" s="6"/>
      <c r="B277" s="6"/>
      <c r="C277" s="6"/>
      <c r="D277" s="6"/>
      <c r="E277" s="6"/>
      <c r="F277" s="6"/>
      <c r="G277" s="4"/>
      <c r="H277" s="4"/>
      <c r="I277" s="4"/>
      <c r="J277" s="6"/>
      <c r="K277" s="6"/>
      <c r="L277" s="6"/>
      <c r="M277" s="6"/>
    </row>
    <row r="278" spans="1:13" ht="12.75">
      <c r="A278" s="6"/>
      <c r="B278" s="6"/>
      <c r="C278" s="6"/>
      <c r="D278" s="6"/>
      <c r="E278" s="6"/>
      <c r="F278" s="6"/>
      <c r="G278" s="4"/>
      <c r="H278" s="4"/>
      <c r="I278" s="4"/>
      <c r="J278" s="6"/>
      <c r="K278" s="6"/>
      <c r="L278" s="6"/>
      <c r="M278" s="6"/>
    </row>
    <row r="279" spans="1:13" ht="12.75">
      <c r="A279" s="6"/>
      <c r="B279" s="6"/>
      <c r="C279" s="6"/>
      <c r="D279" s="6"/>
      <c r="E279" s="6"/>
      <c r="F279" s="6"/>
      <c r="G279" s="4"/>
      <c r="H279" s="4"/>
      <c r="I279" s="4"/>
      <c r="J279" s="6"/>
      <c r="K279" s="6"/>
      <c r="L279" s="6"/>
      <c r="M279" s="6"/>
    </row>
    <row r="280" spans="1:13" ht="12.75">
      <c r="A280" s="6"/>
      <c r="B280" s="6"/>
      <c r="C280" s="6"/>
      <c r="D280" s="6"/>
      <c r="E280" s="6"/>
      <c r="F280" s="6"/>
      <c r="G280" s="4"/>
      <c r="H280" s="4"/>
      <c r="I280" s="4"/>
      <c r="J280" s="6"/>
      <c r="K280" s="6"/>
      <c r="L280" s="6"/>
      <c r="M280" s="6"/>
    </row>
    <row r="281" spans="1:13" ht="12.75">
      <c r="A281" s="6"/>
      <c r="B281" s="6"/>
      <c r="C281" s="6"/>
      <c r="D281" s="6"/>
      <c r="E281" s="6"/>
      <c r="F281" s="6"/>
      <c r="G281" s="4"/>
      <c r="H281" s="4"/>
      <c r="I281" s="4"/>
      <c r="J281" s="6"/>
      <c r="K281" s="6"/>
      <c r="L281" s="6"/>
      <c r="M281" s="6"/>
    </row>
    <row r="282" spans="1:13" ht="12.75">
      <c r="A282" s="6"/>
      <c r="B282" s="6"/>
      <c r="C282" s="6"/>
      <c r="D282" s="6"/>
      <c r="E282" s="6"/>
      <c r="F282" s="6"/>
      <c r="G282" s="4"/>
      <c r="H282" s="4"/>
      <c r="I282" s="4"/>
      <c r="J282" s="6"/>
      <c r="K282" s="6"/>
      <c r="L282" s="6"/>
      <c r="M282" s="6"/>
    </row>
    <row r="283" spans="1:13" ht="12.75">
      <c r="A283" s="6"/>
      <c r="B283" s="6"/>
      <c r="C283" s="6"/>
      <c r="D283" s="6"/>
      <c r="E283" s="6"/>
      <c r="F283" s="6"/>
      <c r="G283" s="4"/>
      <c r="H283" s="4"/>
      <c r="I283" s="4"/>
      <c r="J283" s="6"/>
      <c r="K283" s="6"/>
      <c r="L283" s="6"/>
      <c r="M283" s="6"/>
    </row>
    <row r="284" spans="1:13" ht="12.75">
      <c r="A284" s="6"/>
      <c r="B284" s="6"/>
      <c r="C284" s="6"/>
      <c r="D284" s="6"/>
      <c r="E284" s="6"/>
      <c r="F284" s="6"/>
      <c r="G284" s="4"/>
      <c r="H284" s="4"/>
      <c r="I284" s="4"/>
      <c r="J284" s="6"/>
      <c r="K284" s="6"/>
      <c r="L284" s="6"/>
      <c r="M284" s="6"/>
    </row>
    <row r="285" spans="1:13" ht="12.75">
      <c r="A285" s="6"/>
      <c r="B285" s="6"/>
      <c r="C285" s="6"/>
      <c r="D285" s="6"/>
      <c r="E285" s="6"/>
      <c r="F285" s="6"/>
      <c r="G285" s="4"/>
      <c r="H285" s="4"/>
      <c r="I285" s="4"/>
      <c r="J285" s="6"/>
      <c r="K285" s="6"/>
      <c r="L285" s="6"/>
      <c r="M285" s="6"/>
    </row>
    <row r="286" spans="1:13" ht="12.75">
      <c r="A286" s="6"/>
      <c r="B286" s="6"/>
      <c r="C286" s="6"/>
      <c r="D286" s="6"/>
      <c r="E286" s="6"/>
      <c r="F286" s="6"/>
      <c r="G286" s="4"/>
      <c r="H286" s="4"/>
      <c r="I286" s="4"/>
      <c r="J286" s="6"/>
      <c r="K286" s="6"/>
      <c r="L286" s="6"/>
      <c r="M286" s="6"/>
    </row>
    <row r="287" spans="1:13" ht="12.75">
      <c r="A287" s="6"/>
      <c r="B287" s="6"/>
      <c r="C287" s="6"/>
      <c r="D287" s="6"/>
      <c r="E287" s="6"/>
      <c r="F287" s="6"/>
      <c r="G287" s="4"/>
      <c r="H287" s="4"/>
      <c r="I287" s="4"/>
      <c r="J287" s="6"/>
      <c r="K287" s="6"/>
      <c r="L287" s="6"/>
      <c r="M287" s="6"/>
    </row>
    <row r="288" spans="1:13" ht="12.75">
      <c r="A288" s="6"/>
      <c r="B288" s="6"/>
      <c r="C288" s="6"/>
      <c r="D288" s="6"/>
      <c r="E288" s="6"/>
      <c r="F288" s="6"/>
      <c r="G288" s="4"/>
      <c r="H288" s="4"/>
      <c r="I288" s="4"/>
      <c r="J288" s="6"/>
      <c r="K288" s="6"/>
      <c r="L288" s="6"/>
      <c r="M288" s="6"/>
    </row>
    <row r="289" spans="1:13" ht="12.75">
      <c r="A289" s="6"/>
      <c r="B289" s="6"/>
      <c r="C289" s="6"/>
      <c r="D289" s="6"/>
      <c r="E289" s="6"/>
      <c r="F289" s="6"/>
      <c r="G289" s="4"/>
      <c r="H289" s="4"/>
      <c r="I289" s="4"/>
      <c r="J289" s="6"/>
      <c r="K289" s="6"/>
      <c r="L289" s="6"/>
      <c r="M289" s="6"/>
    </row>
    <row r="290" spans="1:13" ht="12.75">
      <c r="A290" s="6"/>
      <c r="B290" s="6"/>
      <c r="C290" s="6"/>
      <c r="D290" s="6"/>
      <c r="E290" s="6"/>
      <c r="F290" s="6"/>
      <c r="G290" s="4"/>
      <c r="H290" s="4"/>
      <c r="I290" s="4"/>
      <c r="J290" s="6"/>
      <c r="K290" s="6"/>
      <c r="L290" s="6"/>
      <c r="M290" s="6"/>
    </row>
    <row r="291" spans="1:13" ht="12.75">
      <c r="A291" s="6"/>
      <c r="B291" s="6"/>
      <c r="C291" s="6"/>
      <c r="D291" s="6"/>
      <c r="E291" s="6"/>
      <c r="F291" s="6"/>
      <c r="G291" s="4"/>
      <c r="H291" s="4"/>
      <c r="I291" s="4"/>
      <c r="J291" s="6"/>
      <c r="K291" s="6"/>
      <c r="L291" s="6"/>
      <c r="M291" s="6"/>
    </row>
    <row r="292" spans="1:13" ht="12.75">
      <c r="A292" s="6"/>
      <c r="B292" s="6"/>
      <c r="C292" s="6"/>
      <c r="D292" s="6"/>
      <c r="E292" s="6"/>
      <c r="F292" s="6"/>
      <c r="G292" s="4"/>
      <c r="H292" s="4"/>
      <c r="I292" s="4"/>
      <c r="J292" s="6"/>
      <c r="K292" s="6"/>
      <c r="L292" s="6"/>
      <c r="M292" s="6"/>
    </row>
    <row r="293" spans="1:13" ht="12.75">
      <c r="A293" s="6"/>
      <c r="B293" s="6"/>
      <c r="C293" s="6"/>
      <c r="D293" s="6"/>
      <c r="E293" s="6"/>
      <c r="F293" s="6"/>
      <c r="G293" s="4"/>
      <c r="H293" s="4"/>
      <c r="I293" s="4"/>
      <c r="J293" s="6"/>
      <c r="K293" s="6"/>
      <c r="L293" s="6"/>
      <c r="M293" s="6"/>
    </row>
    <row r="294" spans="1:13" ht="12.75">
      <c r="A294" s="6"/>
      <c r="B294" s="6"/>
      <c r="C294" s="6"/>
      <c r="D294" s="6"/>
      <c r="E294" s="6"/>
      <c r="F294" s="6"/>
      <c r="G294" s="4"/>
      <c r="H294" s="4"/>
      <c r="I294" s="4"/>
      <c r="J294" s="6"/>
      <c r="K294" s="6"/>
      <c r="L294" s="6"/>
      <c r="M294" s="6"/>
    </row>
    <row r="295" spans="1:13" ht="12.75">
      <c r="A295" s="6"/>
      <c r="B295" s="6"/>
      <c r="C295" s="6"/>
      <c r="D295" s="6"/>
      <c r="E295" s="6"/>
      <c r="F295" s="6"/>
      <c r="G295" s="4"/>
      <c r="H295" s="4"/>
      <c r="I295" s="4"/>
      <c r="J295" s="6"/>
      <c r="K295" s="6"/>
      <c r="L295" s="6"/>
      <c r="M295" s="6"/>
    </row>
    <row r="296" spans="1:13" ht="12.75">
      <c r="A296" s="6"/>
      <c r="B296" s="6"/>
      <c r="C296" s="6"/>
      <c r="D296" s="6"/>
      <c r="E296" s="6"/>
      <c r="F296" s="6"/>
      <c r="G296" s="4"/>
      <c r="H296" s="4"/>
      <c r="I296" s="4"/>
      <c r="J296" s="6"/>
      <c r="K296" s="6"/>
      <c r="L296" s="6"/>
      <c r="M296" s="6"/>
    </row>
    <row r="297" spans="1:13" ht="12.75">
      <c r="A297" s="6"/>
      <c r="B297" s="6"/>
      <c r="C297" s="6"/>
      <c r="D297" s="6"/>
      <c r="E297" s="6"/>
      <c r="F297" s="6"/>
      <c r="G297" s="4"/>
      <c r="H297" s="4"/>
      <c r="I297" s="4"/>
      <c r="J297" s="6"/>
      <c r="K297" s="6"/>
      <c r="L297" s="6"/>
      <c r="M297" s="6"/>
    </row>
    <row r="298" spans="1:13" ht="12.75">
      <c r="A298" s="6"/>
      <c r="B298" s="6"/>
      <c r="C298" s="6"/>
      <c r="D298" s="6"/>
      <c r="E298" s="6"/>
      <c r="F298" s="6"/>
      <c r="G298" s="4"/>
      <c r="H298" s="4"/>
      <c r="I298" s="4"/>
      <c r="J298" s="6"/>
      <c r="K298" s="6"/>
      <c r="L298" s="6"/>
      <c r="M298" s="6"/>
    </row>
    <row r="299" spans="1:13" ht="12.75">
      <c r="A299" s="6"/>
      <c r="B299" s="6"/>
      <c r="C299" s="6"/>
      <c r="D299" s="6"/>
      <c r="E299" s="6"/>
      <c r="F299" s="6"/>
      <c r="G299" s="4"/>
      <c r="H299" s="4"/>
      <c r="I299" s="4"/>
      <c r="J299" s="6"/>
      <c r="K299" s="6"/>
      <c r="L299" s="6"/>
      <c r="M299" s="6"/>
    </row>
    <row r="300" spans="1:13" ht="12.75">
      <c r="A300" s="6"/>
      <c r="B300" s="6"/>
      <c r="C300" s="6"/>
      <c r="D300" s="6"/>
      <c r="E300" s="6"/>
      <c r="F300" s="6"/>
      <c r="G300" s="4"/>
      <c r="H300" s="4"/>
      <c r="I300" s="4"/>
      <c r="J300" s="6"/>
      <c r="K300" s="6"/>
      <c r="L300" s="6"/>
      <c r="M300" s="6"/>
    </row>
    <row r="301" spans="1:13" ht="12.75">
      <c r="A301" s="6"/>
      <c r="B301" s="6"/>
      <c r="C301" s="6"/>
      <c r="D301" s="6"/>
      <c r="E301" s="6"/>
      <c r="F301" s="6"/>
      <c r="G301" s="4"/>
      <c r="H301" s="4"/>
      <c r="I301" s="4"/>
      <c r="J301" s="6"/>
      <c r="K301" s="6"/>
      <c r="L301" s="6"/>
      <c r="M301" s="6"/>
    </row>
    <row r="302" spans="1:13" ht="12.75">
      <c r="A302" s="6"/>
      <c r="B302" s="6"/>
      <c r="C302" s="6"/>
      <c r="D302" s="6"/>
      <c r="E302" s="6"/>
      <c r="F302" s="6"/>
      <c r="G302" s="4"/>
      <c r="H302" s="4"/>
      <c r="I302" s="4"/>
      <c r="J302" s="6"/>
      <c r="K302" s="6"/>
      <c r="L302" s="6"/>
      <c r="M302" s="6"/>
    </row>
    <row r="303" spans="1:13" ht="12.75">
      <c r="A303" s="6"/>
      <c r="B303" s="6"/>
      <c r="C303" s="6"/>
      <c r="D303" s="6"/>
      <c r="E303" s="6"/>
      <c r="F303" s="6"/>
      <c r="G303" s="4"/>
      <c r="H303" s="4"/>
      <c r="I303" s="4"/>
      <c r="J303" s="6"/>
      <c r="K303" s="6"/>
      <c r="L303" s="6"/>
      <c r="M303" s="6"/>
    </row>
    <row r="304" spans="1:13" ht="12.75">
      <c r="A304" s="6"/>
      <c r="B304" s="6"/>
      <c r="C304" s="6"/>
      <c r="D304" s="6"/>
      <c r="E304" s="6"/>
      <c r="F304" s="6"/>
      <c r="G304" s="4"/>
      <c r="H304" s="4"/>
      <c r="I304" s="4"/>
      <c r="J304" s="6"/>
      <c r="K304" s="6"/>
      <c r="L304" s="6"/>
      <c r="M304" s="6"/>
    </row>
    <row r="305" spans="1:13" ht="12.75">
      <c r="A305" s="6"/>
      <c r="B305" s="6"/>
      <c r="C305" s="6"/>
      <c r="D305" s="6"/>
      <c r="E305" s="6"/>
      <c r="F305" s="6"/>
      <c r="G305" s="4"/>
      <c r="H305" s="4"/>
      <c r="I305" s="4"/>
      <c r="J305" s="6"/>
      <c r="K305" s="6"/>
      <c r="L305" s="6"/>
      <c r="M305" s="6"/>
    </row>
    <row r="306" spans="1:13" ht="12.75">
      <c r="A306" s="6"/>
      <c r="B306" s="6"/>
      <c r="C306" s="6"/>
      <c r="D306" s="6"/>
      <c r="E306" s="6"/>
      <c r="F306" s="6"/>
      <c r="G306" s="4"/>
      <c r="H306" s="4"/>
      <c r="I306" s="4"/>
      <c r="J306" s="6"/>
      <c r="K306" s="6"/>
      <c r="L306" s="6"/>
      <c r="M306" s="6"/>
    </row>
    <row r="307" spans="1:13" ht="12.75">
      <c r="A307" s="6"/>
      <c r="B307" s="6"/>
      <c r="C307" s="6"/>
      <c r="D307" s="6"/>
      <c r="E307" s="6"/>
      <c r="F307" s="6"/>
      <c r="G307" s="4"/>
      <c r="H307" s="4"/>
      <c r="I307" s="4"/>
      <c r="J307" s="6"/>
      <c r="K307" s="6"/>
      <c r="L307" s="6"/>
      <c r="M307" s="6"/>
    </row>
    <row r="308" spans="1:13" ht="12.75">
      <c r="A308" s="6"/>
      <c r="B308" s="6"/>
      <c r="C308" s="6"/>
      <c r="D308" s="6"/>
      <c r="E308" s="6"/>
      <c r="F308" s="6"/>
      <c r="G308" s="4"/>
      <c r="H308" s="4"/>
      <c r="I308" s="4"/>
      <c r="J308" s="6"/>
      <c r="K308" s="6"/>
      <c r="L308" s="6"/>
      <c r="M308" s="6"/>
    </row>
    <row r="309" spans="1:13" ht="12.75">
      <c r="A309" s="6"/>
      <c r="B309" s="6"/>
      <c r="C309" s="6"/>
      <c r="D309" s="6"/>
      <c r="E309" s="6"/>
      <c r="F309" s="6"/>
      <c r="G309" s="4"/>
      <c r="H309" s="4"/>
      <c r="I309" s="4"/>
      <c r="J309" s="6"/>
      <c r="K309" s="6"/>
      <c r="L309" s="6"/>
      <c r="M309" s="6"/>
    </row>
    <row r="310" spans="1:13" ht="12.75">
      <c r="A310" s="6"/>
      <c r="B310" s="6"/>
      <c r="C310" s="6"/>
      <c r="D310" s="6"/>
      <c r="E310" s="6"/>
      <c r="F310" s="6"/>
      <c r="G310" s="4"/>
      <c r="H310" s="4"/>
      <c r="I310" s="4"/>
      <c r="J310" s="6"/>
      <c r="K310" s="6"/>
      <c r="L310" s="6"/>
      <c r="M310" s="6"/>
    </row>
    <row r="311" spans="1:13" ht="12.75">
      <c r="A311" s="6"/>
      <c r="B311" s="6"/>
      <c r="C311" s="6"/>
      <c r="D311" s="6"/>
      <c r="E311" s="6"/>
      <c r="F311" s="6"/>
      <c r="G311" s="4"/>
      <c r="H311" s="4"/>
      <c r="I311" s="4"/>
      <c r="J311" s="6"/>
      <c r="K311" s="6"/>
      <c r="L311" s="6"/>
      <c r="M311" s="6"/>
    </row>
    <row r="312" spans="1:13" ht="12.75">
      <c r="A312" s="6"/>
      <c r="B312" s="6"/>
      <c r="C312" s="6"/>
      <c r="D312" s="6"/>
      <c r="E312" s="6"/>
      <c r="F312" s="6"/>
      <c r="G312" s="4"/>
      <c r="H312" s="4"/>
      <c r="I312" s="4"/>
      <c r="J312" s="6"/>
      <c r="K312" s="6"/>
      <c r="L312" s="6"/>
      <c r="M312" s="6"/>
    </row>
    <row r="313" spans="1:13" ht="12.75">
      <c r="A313" s="6"/>
      <c r="B313" s="6"/>
      <c r="C313" s="6"/>
      <c r="D313" s="6"/>
      <c r="E313" s="6"/>
      <c r="F313" s="6"/>
      <c r="G313" s="4"/>
      <c r="H313" s="4"/>
      <c r="I313" s="4"/>
      <c r="J313" s="6"/>
      <c r="K313" s="6"/>
      <c r="L313" s="6"/>
      <c r="M313" s="6"/>
    </row>
    <row r="314" spans="1:13" ht="12.75">
      <c r="A314" s="6"/>
      <c r="B314" s="6"/>
      <c r="C314" s="6"/>
      <c r="D314" s="6"/>
      <c r="E314" s="6"/>
      <c r="F314" s="6"/>
      <c r="G314" s="4"/>
      <c r="H314" s="4"/>
      <c r="I314" s="4"/>
      <c r="J314" s="6"/>
      <c r="K314" s="6"/>
      <c r="L314" s="6"/>
      <c r="M314" s="6"/>
    </row>
    <row r="315" spans="1:13" ht="12.75">
      <c r="A315" s="6"/>
      <c r="B315" s="6"/>
      <c r="C315" s="6"/>
      <c r="D315" s="6"/>
      <c r="E315" s="6"/>
      <c r="F315" s="6"/>
      <c r="G315" s="4"/>
      <c r="H315" s="4"/>
      <c r="I315" s="4"/>
      <c r="J315" s="6"/>
      <c r="K315" s="6"/>
      <c r="L315" s="6"/>
      <c r="M315" s="6"/>
    </row>
    <row r="316" spans="1:13" ht="12.75">
      <c r="A316" s="6"/>
      <c r="B316" s="6"/>
      <c r="C316" s="6"/>
      <c r="D316" s="6"/>
      <c r="E316" s="6"/>
      <c r="F316" s="6"/>
      <c r="G316" s="4"/>
      <c r="H316" s="4"/>
      <c r="I316" s="4"/>
      <c r="J316" s="6"/>
      <c r="K316" s="6"/>
      <c r="L316" s="6"/>
      <c r="M316" s="6"/>
    </row>
    <row r="317" spans="1:13" ht="12.75">
      <c r="A317" s="6"/>
      <c r="B317" s="6"/>
      <c r="C317" s="6"/>
      <c r="D317" s="6"/>
      <c r="E317" s="6"/>
      <c r="F317" s="6"/>
      <c r="G317" s="4"/>
      <c r="H317" s="4"/>
      <c r="I317" s="4"/>
      <c r="J317" s="6"/>
      <c r="K317" s="6"/>
      <c r="L317" s="6"/>
      <c r="M317" s="6"/>
    </row>
    <row r="318" spans="1:13" ht="12.75">
      <c r="A318" s="6"/>
      <c r="B318" s="6"/>
      <c r="C318" s="6"/>
      <c r="D318" s="6"/>
      <c r="E318" s="6"/>
      <c r="F318" s="6"/>
      <c r="G318" s="4"/>
      <c r="H318" s="4"/>
      <c r="I318" s="4"/>
      <c r="J318" s="6"/>
      <c r="K318" s="6"/>
      <c r="L318" s="6"/>
      <c r="M318" s="6"/>
    </row>
    <row r="319" spans="1:13" ht="12.75">
      <c r="A319" s="6"/>
      <c r="B319" s="6"/>
      <c r="C319" s="6"/>
      <c r="D319" s="6"/>
      <c r="E319" s="6"/>
      <c r="F319" s="6"/>
      <c r="G319" s="4"/>
      <c r="H319" s="4"/>
      <c r="I319" s="4"/>
      <c r="J319" s="6"/>
      <c r="K319" s="6"/>
      <c r="L319" s="6"/>
      <c r="M319" s="6"/>
    </row>
    <row r="320" spans="1:13" ht="12.75">
      <c r="A320" s="6"/>
      <c r="B320" s="6"/>
      <c r="C320" s="6"/>
      <c r="D320" s="6"/>
      <c r="E320" s="6"/>
      <c r="F320" s="6"/>
      <c r="G320" s="4"/>
      <c r="H320" s="4"/>
      <c r="I320" s="4"/>
      <c r="J320" s="6"/>
      <c r="K320" s="6"/>
      <c r="L320" s="6"/>
      <c r="M320" s="6"/>
    </row>
    <row r="321" spans="1:13" ht="12.75">
      <c r="A321" s="6"/>
      <c r="B321" s="6"/>
      <c r="C321" s="6"/>
      <c r="D321" s="6"/>
      <c r="E321" s="6"/>
      <c r="F321" s="6"/>
      <c r="G321" s="4"/>
      <c r="H321" s="4"/>
      <c r="I321" s="4"/>
      <c r="J321" s="6"/>
      <c r="K321" s="6"/>
      <c r="L321" s="6"/>
      <c r="M321" s="6"/>
    </row>
    <row r="322" spans="1:13" ht="12.75">
      <c r="A322" s="6"/>
      <c r="B322" s="6"/>
      <c r="C322" s="6"/>
      <c r="D322" s="6"/>
      <c r="E322" s="6"/>
      <c r="F322" s="6"/>
      <c r="G322" s="4"/>
      <c r="H322" s="4"/>
      <c r="I322" s="4"/>
      <c r="J322" s="6"/>
      <c r="K322" s="6"/>
      <c r="L322" s="6"/>
      <c r="M322" s="6"/>
    </row>
    <row r="323" spans="1:13" ht="12.75">
      <c r="A323" s="6"/>
      <c r="B323" s="6"/>
      <c r="C323" s="6"/>
      <c r="D323" s="6"/>
      <c r="E323" s="6"/>
      <c r="F323" s="6"/>
      <c r="G323" s="4"/>
      <c r="H323" s="4"/>
      <c r="I323" s="4"/>
      <c r="J323" s="6"/>
      <c r="K323" s="6"/>
      <c r="L323" s="6"/>
      <c r="M323" s="6"/>
    </row>
    <row r="324" spans="1:13" ht="12.75">
      <c r="A324" s="6"/>
      <c r="B324" s="6"/>
      <c r="C324" s="6"/>
      <c r="D324" s="6"/>
      <c r="E324" s="6"/>
      <c r="F324" s="6"/>
      <c r="G324" s="4"/>
      <c r="H324" s="4"/>
      <c r="I324" s="4"/>
      <c r="J324" s="6"/>
      <c r="K324" s="6"/>
      <c r="L324" s="6"/>
      <c r="M324" s="6"/>
    </row>
    <row r="325" spans="1:13" ht="12.75">
      <c r="A325" s="6"/>
      <c r="B325" s="6"/>
      <c r="C325" s="6"/>
      <c r="D325" s="6"/>
      <c r="E325" s="6"/>
      <c r="F325" s="6"/>
      <c r="G325" s="4"/>
      <c r="H325" s="4"/>
      <c r="I325" s="4"/>
      <c r="J325" s="6"/>
      <c r="K325" s="6"/>
      <c r="L325" s="6"/>
      <c r="M325" s="6"/>
    </row>
    <row r="326" spans="1:13" ht="12.75">
      <c r="A326" s="6"/>
      <c r="B326" s="6"/>
      <c r="C326" s="6"/>
      <c r="D326" s="6"/>
      <c r="E326" s="6"/>
      <c r="F326" s="6"/>
      <c r="G326" s="4"/>
      <c r="H326" s="4"/>
      <c r="I326" s="4"/>
      <c r="J326" s="6"/>
      <c r="K326" s="6"/>
      <c r="L326" s="6"/>
      <c r="M326" s="6"/>
    </row>
    <row r="327" spans="1:13" ht="12.75">
      <c r="A327" s="6"/>
      <c r="B327" s="6"/>
      <c r="C327" s="6"/>
      <c r="D327" s="6"/>
      <c r="E327" s="6"/>
      <c r="F327" s="6"/>
      <c r="G327" s="4"/>
      <c r="H327" s="4"/>
      <c r="I327" s="4"/>
      <c r="J327" s="6"/>
      <c r="K327" s="6"/>
      <c r="L327" s="6"/>
      <c r="M327" s="6"/>
    </row>
    <row r="328" spans="1:13" ht="12.75">
      <c r="A328" s="6"/>
      <c r="B328" s="6"/>
      <c r="C328" s="6"/>
      <c r="D328" s="6"/>
      <c r="E328" s="6"/>
      <c r="F328" s="6"/>
      <c r="G328" s="4"/>
      <c r="H328" s="4"/>
      <c r="I328" s="4"/>
      <c r="J328" s="6"/>
      <c r="K328" s="6"/>
      <c r="L328" s="6"/>
      <c r="M328" s="6"/>
    </row>
    <row r="329" spans="1:13" ht="12.75">
      <c r="A329" s="6"/>
      <c r="B329" s="6"/>
      <c r="C329" s="6"/>
      <c r="D329" s="6"/>
      <c r="E329" s="6"/>
      <c r="F329" s="6"/>
      <c r="G329" s="4"/>
      <c r="H329" s="4"/>
      <c r="I329" s="4"/>
      <c r="J329" s="6"/>
      <c r="K329" s="6"/>
      <c r="L329" s="6"/>
      <c r="M329" s="6"/>
    </row>
    <row r="330" spans="1:13" ht="12.75">
      <c r="A330" s="6"/>
      <c r="B330" s="6"/>
      <c r="C330" s="6"/>
      <c r="D330" s="6"/>
      <c r="E330" s="6"/>
      <c r="F330" s="6"/>
      <c r="G330" s="4"/>
      <c r="H330" s="4"/>
      <c r="I330" s="4"/>
      <c r="J330" s="6"/>
      <c r="K330" s="6"/>
      <c r="L330" s="6"/>
      <c r="M330" s="6"/>
    </row>
    <row r="331" spans="1:13" ht="12.75">
      <c r="A331" s="6"/>
      <c r="B331" s="6"/>
      <c r="C331" s="6"/>
      <c r="D331" s="6"/>
      <c r="E331" s="6"/>
      <c r="F331" s="6"/>
      <c r="G331" s="4"/>
      <c r="H331" s="4"/>
      <c r="I331" s="4"/>
      <c r="J331" s="6"/>
      <c r="K331" s="6"/>
      <c r="L331" s="6"/>
      <c r="M331" s="6"/>
    </row>
    <row r="332" spans="1:13" ht="12.75">
      <c r="A332" s="6"/>
      <c r="B332" s="6"/>
      <c r="C332" s="6"/>
      <c r="D332" s="6"/>
      <c r="E332" s="6"/>
      <c r="F332" s="6"/>
      <c r="G332" s="4"/>
      <c r="H332" s="4"/>
      <c r="I332" s="4"/>
      <c r="J332" s="6"/>
      <c r="K332" s="6"/>
      <c r="L332" s="6"/>
      <c r="M332" s="6"/>
    </row>
    <row r="333" spans="1:13" ht="12.75">
      <c r="A333" s="6"/>
      <c r="B333" s="6"/>
      <c r="C333" s="6"/>
      <c r="D333" s="6"/>
      <c r="E333" s="6"/>
      <c r="F333" s="6"/>
      <c r="G333" s="4"/>
      <c r="H333" s="4"/>
      <c r="I333" s="4"/>
      <c r="J333" s="6"/>
      <c r="K333" s="6"/>
      <c r="L333" s="6"/>
      <c r="M333" s="6"/>
    </row>
    <row r="334" spans="1:13" ht="12.75">
      <c r="A334" s="6"/>
      <c r="B334" s="6"/>
      <c r="C334" s="6"/>
      <c r="D334" s="6"/>
      <c r="E334" s="6"/>
      <c r="F334" s="6"/>
      <c r="G334" s="4"/>
      <c r="H334" s="4"/>
      <c r="I334" s="4"/>
      <c r="J334" s="6"/>
      <c r="K334" s="6"/>
      <c r="L334" s="6"/>
      <c r="M334" s="6"/>
    </row>
    <row r="335" spans="1:13" ht="12.75">
      <c r="A335" s="6"/>
      <c r="B335" s="6"/>
      <c r="C335" s="6"/>
      <c r="D335" s="6"/>
      <c r="E335" s="6"/>
      <c r="F335" s="6"/>
      <c r="G335" s="4"/>
      <c r="H335" s="4"/>
      <c r="I335" s="4"/>
      <c r="J335" s="6"/>
      <c r="K335" s="6"/>
      <c r="L335" s="6"/>
      <c r="M335" s="6"/>
    </row>
    <row r="336" spans="1:13" ht="12.75">
      <c r="A336" s="6"/>
      <c r="B336" s="6"/>
      <c r="C336" s="6"/>
      <c r="D336" s="6"/>
      <c r="E336" s="6"/>
      <c r="F336" s="6"/>
      <c r="G336" s="4"/>
      <c r="H336" s="4"/>
      <c r="I336" s="4"/>
      <c r="J336" s="6"/>
      <c r="K336" s="6"/>
      <c r="L336" s="6"/>
      <c r="M336" s="6"/>
    </row>
    <row r="337" spans="1:13" ht="12.75">
      <c r="A337" s="6"/>
      <c r="B337" s="6"/>
      <c r="C337" s="6"/>
      <c r="D337" s="6"/>
      <c r="E337" s="6"/>
      <c r="F337" s="6"/>
      <c r="G337" s="4"/>
      <c r="H337" s="4"/>
      <c r="I337" s="4"/>
      <c r="J337" s="6"/>
      <c r="K337" s="6"/>
      <c r="L337" s="6"/>
      <c r="M337" s="6"/>
    </row>
    <row r="338" spans="1:13" ht="12.75">
      <c r="A338" s="6"/>
      <c r="B338" s="6"/>
      <c r="C338" s="6"/>
      <c r="D338" s="6"/>
      <c r="E338" s="6"/>
      <c r="F338" s="6"/>
      <c r="G338" s="4"/>
      <c r="H338" s="4"/>
      <c r="I338" s="4"/>
      <c r="J338" s="6"/>
      <c r="K338" s="6"/>
      <c r="L338" s="6"/>
      <c r="M338" s="6"/>
    </row>
    <row r="339" spans="1:13" ht="12.75">
      <c r="A339" s="6"/>
      <c r="B339" s="6"/>
      <c r="C339" s="6"/>
      <c r="D339" s="6"/>
      <c r="E339" s="6"/>
      <c r="F339" s="6"/>
      <c r="G339" s="4"/>
      <c r="H339" s="4"/>
      <c r="I339" s="4"/>
      <c r="J339" s="6"/>
      <c r="K339" s="6"/>
      <c r="L339" s="6"/>
      <c r="M339" s="6"/>
    </row>
    <row r="340" spans="1:13" ht="12.75">
      <c r="A340" s="6"/>
      <c r="B340" s="6"/>
      <c r="C340" s="6"/>
      <c r="D340" s="6"/>
      <c r="E340" s="6"/>
      <c r="F340" s="6"/>
      <c r="G340" s="4"/>
      <c r="H340" s="4"/>
      <c r="I340" s="4"/>
      <c r="J340" s="6"/>
      <c r="K340" s="6"/>
      <c r="L340" s="6"/>
      <c r="M340" s="6"/>
    </row>
    <row r="341" spans="1:13" ht="12.75">
      <c r="A341" s="6"/>
      <c r="B341" s="6"/>
      <c r="C341" s="6"/>
      <c r="D341" s="6"/>
      <c r="E341" s="6"/>
      <c r="F341" s="6"/>
      <c r="G341" s="4"/>
      <c r="H341" s="4"/>
      <c r="I341" s="4"/>
      <c r="J341" s="6"/>
      <c r="K341" s="6"/>
      <c r="L341" s="6"/>
      <c r="M341" s="6"/>
    </row>
    <row r="342" spans="1:13" ht="12.75">
      <c r="A342" s="6"/>
      <c r="B342" s="6"/>
      <c r="C342" s="6"/>
      <c r="D342" s="6"/>
      <c r="E342" s="6"/>
      <c r="F342" s="6"/>
      <c r="G342" s="4"/>
      <c r="H342" s="4"/>
      <c r="I342" s="4"/>
      <c r="J342" s="6"/>
      <c r="K342" s="6"/>
      <c r="L342" s="6"/>
      <c r="M342" s="6"/>
    </row>
    <row r="343" spans="1:13" ht="12.75">
      <c r="A343" s="6"/>
      <c r="B343" s="6"/>
      <c r="C343" s="6"/>
      <c r="D343" s="6"/>
      <c r="E343" s="6"/>
      <c r="F343" s="6"/>
      <c r="G343" s="4"/>
      <c r="H343" s="4"/>
      <c r="I343" s="4"/>
      <c r="J343" s="6"/>
      <c r="K343" s="6"/>
      <c r="L343" s="6"/>
      <c r="M343" s="6"/>
    </row>
    <row r="344" spans="1:13" ht="12.75">
      <c r="A344" s="6"/>
      <c r="B344" s="6"/>
      <c r="C344" s="6"/>
      <c r="D344" s="6"/>
      <c r="E344" s="6"/>
      <c r="F344" s="6"/>
      <c r="G344" s="4"/>
      <c r="H344" s="4"/>
      <c r="I344" s="4"/>
      <c r="J344" s="6"/>
      <c r="K344" s="6"/>
      <c r="L344" s="6"/>
      <c r="M344" s="6"/>
    </row>
    <row r="345" spans="1:13" ht="12.75">
      <c r="A345" s="6"/>
      <c r="B345" s="6"/>
      <c r="C345" s="6"/>
      <c r="D345" s="6"/>
      <c r="E345" s="6"/>
      <c r="F345" s="6"/>
      <c r="G345" s="4"/>
      <c r="H345" s="4"/>
      <c r="I345" s="4"/>
      <c r="J345" s="6"/>
      <c r="K345" s="6"/>
      <c r="L345" s="6"/>
      <c r="M345" s="6"/>
    </row>
    <row r="346" spans="1:13" ht="12.75">
      <c r="A346" s="6"/>
      <c r="B346" s="6"/>
      <c r="C346" s="6"/>
      <c r="D346" s="6"/>
      <c r="E346" s="6"/>
      <c r="F346" s="6"/>
      <c r="G346" s="4"/>
      <c r="H346" s="4"/>
      <c r="I346" s="4"/>
      <c r="J346" s="6"/>
      <c r="K346" s="6"/>
      <c r="L346" s="6"/>
      <c r="M346" s="6"/>
    </row>
    <row r="347" spans="1:13" ht="12.75">
      <c r="A347" s="6"/>
      <c r="B347" s="6"/>
      <c r="C347" s="6"/>
      <c r="D347" s="6"/>
      <c r="E347" s="6"/>
      <c r="F347" s="6"/>
      <c r="G347" s="4"/>
      <c r="H347" s="4"/>
      <c r="I347" s="4"/>
      <c r="J347" s="6"/>
      <c r="K347" s="6"/>
      <c r="L347" s="6"/>
      <c r="M347" s="6"/>
    </row>
    <row r="348" spans="1:13" ht="12.75">
      <c r="A348" s="6"/>
      <c r="B348" s="6"/>
      <c r="C348" s="6"/>
      <c r="D348" s="6"/>
      <c r="E348" s="6"/>
      <c r="F348" s="6"/>
      <c r="G348" s="4"/>
      <c r="H348" s="4"/>
      <c r="I348" s="4"/>
      <c r="J348" s="6"/>
      <c r="K348" s="6"/>
      <c r="L348" s="6"/>
      <c r="M348" s="6"/>
    </row>
    <row r="349" spans="1:13" ht="12.75">
      <c r="A349" s="6"/>
      <c r="B349" s="6"/>
      <c r="C349" s="6"/>
      <c r="D349" s="6"/>
      <c r="E349" s="6"/>
      <c r="F349" s="6"/>
      <c r="G349" s="4"/>
      <c r="H349" s="4"/>
      <c r="I349" s="4"/>
      <c r="J349" s="6"/>
      <c r="K349" s="6"/>
      <c r="L349" s="6"/>
      <c r="M349" s="6"/>
    </row>
    <row r="350" spans="1:13" ht="12.75">
      <c r="A350" s="6"/>
      <c r="B350" s="6"/>
      <c r="C350" s="6"/>
      <c r="D350" s="6"/>
      <c r="E350" s="6"/>
      <c r="F350" s="6"/>
      <c r="G350" s="4"/>
      <c r="H350" s="4"/>
      <c r="I350" s="4"/>
      <c r="J350" s="6"/>
      <c r="K350" s="6"/>
      <c r="L350" s="6"/>
      <c r="M350" s="6"/>
    </row>
    <row r="351" spans="1:13" ht="12.75">
      <c r="A351" s="6"/>
      <c r="B351" s="6"/>
      <c r="C351" s="6"/>
      <c r="D351" s="6"/>
      <c r="E351" s="6"/>
      <c r="F351" s="6"/>
      <c r="G351" s="4"/>
      <c r="H351" s="4"/>
      <c r="I351" s="4"/>
      <c r="J351" s="6"/>
      <c r="K351" s="6"/>
      <c r="L351" s="6"/>
      <c r="M351" s="6"/>
    </row>
    <row r="352" spans="1:13" ht="12.75">
      <c r="A352" s="6"/>
      <c r="B352" s="6"/>
      <c r="C352" s="6"/>
      <c r="D352" s="6"/>
      <c r="E352" s="6"/>
      <c r="F352" s="6"/>
      <c r="G352" s="4"/>
      <c r="H352" s="4"/>
      <c r="I352" s="4"/>
      <c r="J352" s="6"/>
      <c r="K352" s="6"/>
      <c r="L352" s="6"/>
      <c r="M352" s="6"/>
    </row>
    <row r="353" spans="1:13" ht="12.75">
      <c r="A353" s="6"/>
      <c r="B353" s="6"/>
      <c r="C353" s="6"/>
      <c r="D353" s="6"/>
      <c r="E353" s="6"/>
      <c r="F353" s="6"/>
      <c r="G353" s="4"/>
      <c r="H353" s="4"/>
      <c r="I353" s="4"/>
      <c r="J353" s="6"/>
      <c r="K353" s="6"/>
      <c r="L353" s="6"/>
      <c r="M353" s="6"/>
    </row>
    <row r="354" spans="1:13" ht="12.75">
      <c r="A354" s="6"/>
      <c r="B354" s="6"/>
      <c r="C354" s="6"/>
      <c r="D354" s="6"/>
      <c r="E354" s="6"/>
      <c r="F354" s="6"/>
      <c r="G354" s="4"/>
      <c r="H354" s="4"/>
      <c r="I354" s="4"/>
      <c r="J354" s="6"/>
      <c r="K354" s="6"/>
      <c r="L354" s="6"/>
      <c r="M354" s="6"/>
    </row>
    <row r="355" spans="1:13" ht="12.75">
      <c r="A355" s="6"/>
      <c r="B355" s="6"/>
      <c r="C355" s="6"/>
      <c r="D355" s="6"/>
      <c r="E355" s="6"/>
      <c r="F355" s="6"/>
      <c r="G355" s="4"/>
      <c r="H355" s="4"/>
      <c r="I355" s="4"/>
      <c r="J355" s="6"/>
      <c r="K355" s="6"/>
      <c r="L355" s="6"/>
      <c r="M355" s="6"/>
    </row>
    <row r="356" spans="1:13" ht="12.75">
      <c r="A356" s="6"/>
      <c r="B356" s="6"/>
      <c r="C356" s="6"/>
      <c r="D356" s="6"/>
      <c r="E356" s="6"/>
      <c r="F356" s="6"/>
      <c r="G356" s="4"/>
      <c r="H356" s="4"/>
      <c r="I356" s="4"/>
      <c r="J356" s="6"/>
      <c r="K356" s="6"/>
      <c r="L356" s="6"/>
      <c r="M356" s="6"/>
    </row>
    <row r="357" spans="1:13" ht="12.75">
      <c r="A357" s="6"/>
      <c r="B357" s="6"/>
      <c r="C357" s="6"/>
      <c r="D357" s="6"/>
      <c r="E357" s="6"/>
      <c r="F357" s="6"/>
      <c r="G357" s="4"/>
      <c r="H357" s="4"/>
      <c r="I357" s="4"/>
      <c r="J357" s="6"/>
      <c r="K357" s="6"/>
      <c r="L357" s="6"/>
      <c r="M357" s="6"/>
    </row>
    <row r="358" spans="1:13" ht="12.75">
      <c r="A358" s="6"/>
      <c r="B358" s="6"/>
      <c r="C358" s="6"/>
      <c r="D358" s="6"/>
      <c r="E358" s="6"/>
      <c r="F358" s="6"/>
      <c r="G358" s="4"/>
      <c r="H358" s="4"/>
      <c r="I358" s="4"/>
      <c r="J358" s="6"/>
      <c r="K358" s="6"/>
      <c r="L358" s="6"/>
      <c r="M358" s="6"/>
    </row>
    <row r="359" spans="1:13" ht="12.75">
      <c r="A359" s="6"/>
      <c r="B359" s="6"/>
      <c r="C359" s="6"/>
      <c r="D359" s="6"/>
      <c r="E359" s="6"/>
      <c r="F359" s="6"/>
      <c r="G359" s="4"/>
      <c r="H359" s="4"/>
      <c r="I359" s="4"/>
      <c r="J359" s="6"/>
      <c r="K359" s="6"/>
      <c r="L359" s="6"/>
      <c r="M359" s="6"/>
    </row>
    <row r="360" spans="1:13" ht="12.75">
      <c r="A360" s="6"/>
      <c r="B360" s="6"/>
      <c r="C360" s="6"/>
      <c r="D360" s="6"/>
      <c r="E360" s="6"/>
      <c r="F360" s="6"/>
      <c r="G360" s="4"/>
      <c r="H360" s="4"/>
      <c r="I360" s="4"/>
      <c r="J360" s="6"/>
      <c r="K360" s="6"/>
      <c r="L360" s="6"/>
      <c r="M360" s="6"/>
    </row>
    <row r="361" spans="1:13" ht="12.75">
      <c r="A361" s="6"/>
      <c r="B361" s="6"/>
      <c r="C361" s="6"/>
      <c r="D361" s="6"/>
      <c r="E361" s="6"/>
      <c r="F361" s="6"/>
      <c r="G361" s="4"/>
      <c r="H361" s="4"/>
      <c r="I361" s="4"/>
      <c r="J361" s="6"/>
      <c r="K361" s="6"/>
      <c r="L361" s="6"/>
      <c r="M361" s="6"/>
    </row>
    <row r="362" spans="1:13" ht="12.75">
      <c r="A362" s="6"/>
      <c r="B362" s="6"/>
      <c r="C362" s="6"/>
      <c r="D362" s="6"/>
      <c r="E362" s="6"/>
      <c r="F362" s="6"/>
      <c r="G362" s="4"/>
      <c r="H362" s="4"/>
      <c r="I362" s="4"/>
      <c r="J362" s="6"/>
      <c r="K362" s="6"/>
      <c r="L362" s="6"/>
      <c r="M362" s="6"/>
    </row>
    <row r="363" spans="1:13" ht="12.75">
      <c r="A363" s="6"/>
      <c r="B363" s="6"/>
      <c r="C363" s="6"/>
      <c r="D363" s="6"/>
      <c r="E363" s="6"/>
      <c r="F363" s="6"/>
      <c r="G363" s="4"/>
      <c r="H363" s="4"/>
      <c r="I363" s="4"/>
      <c r="J363" s="6"/>
      <c r="K363" s="6"/>
      <c r="L363" s="6"/>
      <c r="M363" s="6"/>
    </row>
    <row r="364" spans="1:13" ht="12.75">
      <c r="A364" s="6"/>
      <c r="B364" s="6"/>
      <c r="C364" s="6"/>
      <c r="D364" s="6"/>
      <c r="E364" s="6"/>
      <c r="F364" s="6"/>
      <c r="G364" s="4"/>
      <c r="H364" s="4"/>
      <c r="I364" s="4"/>
      <c r="J364" s="6"/>
      <c r="K364" s="6"/>
      <c r="L364" s="6"/>
      <c r="M364" s="6"/>
    </row>
    <row r="365" spans="1:13" ht="12.75">
      <c r="A365" s="6"/>
      <c r="B365" s="6"/>
      <c r="C365" s="6"/>
      <c r="D365" s="6"/>
      <c r="E365" s="6"/>
      <c r="F365" s="6"/>
      <c r="G365" s="4"/>
      <c r="H365" s="4"/>
      <c r="I365" s="4"/>
      <c r="J365" s="6"/>
      <c r="K365" s="6"/>
      <c r="L365" s="6"/>
      <c r="M365" s="6"/>
    </row>
    <row r="366" spans="1:13" ht="12.75">
      <c r="A366" s="6"/>
      <c r="B366" s="6"/>
      <c r="C366" s="6"/>
      <c r="D366" s="6"/>
      <c r="E366" s="6"/>
      <c r="F366" s="6"/>
      <c r="G366" s="4"/>
      <c r="H366" s="4"/>
      <c r="I366" s="4"/>
      <c r="J366" s="6"/>
      <c r="K366" s="6"/>
      <c r="L366" s="6"/>
      <c r="M366" s="6"/>
    </row>
    <row r="367" spans="1:13" ht="12.75">
      <c r="A367" s="6"/>
      <c r="B367" s="6"/>
      <c r="C367" s="6"/>
      <c r="D367" s="6"/>
      <c r="E367" s="6"/>
      <c r="F367" s="6"/>
      <c r="G367" s="4"/>
      <c r="H367" s="4"/>
      <c r="I367" s="4"/>
      <c r="J367" s="6"/>
      <c r="K367" s="6"/>
      <c r="L367" s="6"/>
      <c r="M367" s="6"/>
    </row>
    <row r="368" spans="1:13" ht="12.75">
      <c r="A368" s="6"/>
      <c r="B368" s="6"/>
      <c r="C368" s="6"/>
      <c r="D368" s="6"/>
      <c r="E368" s="6"/>
      <c r="F368" s="6"/>
      <c r="G368" s="4"/>
      <c r="H368" s="4"/>
      <c r="I368" s="4"/>
      <c r="J368" s="6"/>
      <c r="K368" s="6"/>
      <c r="L368" s="6"/>
      <c r="M368" s="6"/>
    </row>
    <row r="369" spans="1:13" ht="12.75">
      <c r="A369" s="6"/>
      <c r="B369" s="6"/>
      <c r="C369" s="6"/>
      <c r="D369" s="6"/>
      <c r="E369" s="6"/>
      <c r="F369" s="6"/>
      <c r="G369" s="4"/>
      <c r="H369" s="4"/>
      <c r="I369" s="4"/>
      <c r="J369" s="6"/>
      <c r="K369" s="6"/>
      <c r="L369" s="6"/>
      <c r="M369" s="6"/>
    </row>
    <row r="370" spans="1:13" ht="12.75">
      <c r="A370" s="6"/>
      <c r="B370" s="6"/>
      <c r="C370" s="6"/>
      <c r="D370" s="6"/>
      <c r="E370" s="6"/>
      <c r="F370" s="6"/>
      <c r="G370" s="4"/>
      <c r="H370" s="4"/>
      <c r="I370" s="4"/>
      <c r="J370" s="6"/>
      <c r="K370" s="6"/>
      <c r="L370" s="6"/>
      <c r="M370" s="6"/>
    </row>
    <row r="371" spans="1:13" ht="12.75">
      <c r="A371" s="6"/>
      <c r="B371" s="6"/>
      <c r="C371" s="6"/>
      <c r="D371" s="6"/>
      <c r="E371" s="6"/>
      <c r="F371" s="6"/>
      <c r="G371" s="4"/>
      <c r="H371" s="4"/>
      <c r="I371" s="4"/>
      <c r="J371" s="6"/>
      <c r="K371" s="6"/>
      <c r="L371" s="6"/>
      <c r="M371" s="6"/>
    </row>
    <row r="372" spans="1:13" ht="12.75">
      <c r="A372" s="6"/>
      <c r="B372" s="6"/>
      <c r="C372" s="6"/>
      <c r="D372" s="6"/>
      <c r="E372" s="6"/>
      <c r="F372" s="6"/>
      <c r="G372" s="4"/>
      <c r="H372" s="4"/>
      <c r="I372" s="4"/>
      <c r="J372" s="6"/>
      <c r="K372" s="6"/>
      <c r="L372" s="6"/>
      <c r="M372" s="6"/>
    </row>
    <row r="373" spans="1:13" ht="12.75">
      <c r="A373" s="6"/>
      <c r="B373" s="6"/>
      <c r="C373" s="6"/>
      <c r="D373" s="6"/>
      <c r="E373" s="6"/>
      <c r="F373" s="6"/>
      <c r="G373" s="4"/>
      <c r="H373" s="4"/>
      <c r="I373" s="4"/>
      <c r="J373" s="6"/>
      <c r="K373" s="6"/>
      <c r="L373" s="6"/>
      <c r="M373" s="6"/>
    </row>
    <row r="374" spans="1:13" ht="12.75">
      <c r="A374" s="6"/>
      <c r="B374" s="6"/>
      <c r="C374" s="6"/>
      <c r="D374" s="6"/>
      <c r="E374" s="6"/>
      <c r="F374" s="6"/>
      <c r="G374" s="4"/>
      <c r="H374" s="4"/>
      <c r="I374" s="4"/>
      <c r="J374" s="6"/>
      <c r="K374" s="6"/>
      <c r="L374" s="6"/>
      <c r="M374" s="6"/>
    </row>
    <row r="375" spans="1:13" ht="12.75">
      <c r="A375" s="6"/>
      <c r="B375" s="6"/>
      <c r="C375" s="6"/>
      <c r="D375" s="6"/>
      <c r="E375" s="6"/>
      <c r="F375" s="6"/>
      <c r="G375" s="4"/>
      <c r="H375" s="4"/>
      <c r="I375" s="4"/>
      <c r="J375" s="6"/>
      <c r="K375" s="6"/>
      <c r="L375" s="6"/>
      <c r="M375" s="6"/>
    </row>
    <row r="376" spans="1:13" ht="12.75">
      <c r="A376" s="6"/>
      <c r="B376" s="6"/>
      <c r="C376" s="6"/>
      <c r="D376" s="6"/>
      <c r="E376" s="6"/>
      <c r="F376" s="6"/>
      <c r="G376" s="4"/>
      <c r="H376" s="4"/>
      <c r="I376" s="4"/>
      <c r="J376" s="6"/>
      <c r="K376" s="6"/>
      <c r="L376" s="6"/>
      <c r="M376" s="6"/>
    </row>
    <row r="377" spans="1:13" ht="12.75">
      <c r="A377" s="6"/>
      <c r="B377" s="6"/>
      <c r="C377" s="6"/>
      <c r="D377" s="6"/>
      <c r="E377" s="6"/>
      <c r="F377" s="6"/>
      <c r="G377" s="4"/>
      <c r="H377" s="4"/>
      <c r="I377" s="4"/>
      <c r="J377" s="6"/>
      <c r="K377" s="6"/>
      <c r="L377" s="6"/>
      <c r="M377" s="6"/>
    </row>
    <row r="378" spans="1:13" ht="12.75">
      <c r="A378" s="6"/>
      <c r="B378" s="6"/>
      <c r="C378" s="6"/>
      <c r="D378" s="6"/>
      <c r="E378" s="6"/>
      <c r="F378" s="6"/>
      <c r="G378" s="4"/>
      <c r="H378" s="4"/>
      <c r="I378" s="4"/>
      <c r="J378" s="6"/>
      <c r="K378" s="6"/>
      <c r="L378" s="6"/>
      <c r="M378" s="6"/>
    </row>
    <row r="379" spans="1:13" ht="12.75">
      <c r="A379" s="6"/>
      <c r="B379" s="6"/>
      <c r="C379" s="6"/>
      <c r="D379" s="6"/>
      <c r="E379" s="6"/>
      <c r="F379" s="6"/>
      <c r="G379" s="4"/>
      <c r="H379" s="4"/>
      <c r="I379" s="4"/>
      <c r="J379" s="6"/>
      <c r="K379" s="6"/>
      <c r="L379" s="6"/>
      <c r="M379" s="6"/>
    </row>
    <row r="380" spans="1:13" ht="12.75">
      <c r="A380" s="6"/>
      <c r="B380" s="6"/>
      <c r="C380" s="6"/>
      <c r="D380" s="6"/>
      <c r="E380" s="6"/>
      <c r="F380" s="6"/>
      <c r="G380" s="4"/>
      <c r="H380" s="4"/>
      <c r="I380" s="4"/>
      <c r="J380" s="6"/>
      <c r="K380" s="6"/>
      <c r="L380" s="6"/>
      <c r="M380" s="6"/>
    </row>
    <row r="381" spans="1:13" ht="12.75">
      <c r="A381" s="6"/>
      <c r="B381" s="6"/>
      <c r="C381" s="6"/>
      <c r="D381" s="6"/>
      <c r="E381" s="6"/>
      <c r="F381" s="6"/>
      <c r="G381" s="4"/>
      <c r="H381" s="4"/>
      <c r="I381" s="4"/>
      <c r="J381" s="6"/>
      <c r="K381" s="6"/>
      <c r="L381" s="6"/>
      <c r="M381" s="6"/>
    </row>
    <row r="382" spans="1:13" ht="12.75">
      <c r="A382" s="6"/>
      <c r="B382" s="6"/>
      <c r="C382" s="6"/>
      <c r="D382" s="6"/>
      <c r="E382" s="6"/>
      <c r="F382" s="6"/>
      <c r="G382" s="4"/>
      <c r="H382" s="4"/>
      <c r="I382" s="4"/>
      <c r="J382" s="6"/>
      <c r="K382" s="6"/>
      <c r="L382" s="6"/>
      <c r="M382" s="6"/>
    </row>
    <row r="383" spans="1:13" ht="12.75">
      <c r="A383" s="6"/>
      <c r="B383" s="6"/>
      <c r="C383" s="6"/>
      <c r="D383" s="6"/>
      <c r="E383" s="6"/>
      <c r="F383" s="6"/>
      <c r="G383" s="4"/>
      <c r="H383" s="4"/>
      <c r="I383" s="4"/>
      <c r="J383" s="6"/>
      <c r="K383" s="6"/>
      <c r="L383" s="6"/>
      <c r="M383" s="6"/>
    </row>
    <row r="384" spans="1:13" ht="12.75">
      <c r="A384" s="6"/>
      <c r="B384" s="6"/>
      <c r="C384" s="6"/>
      <c r="D384" s="6"/>
      <c r="E384" s="6"/>
      <c r="F384" s="6"/>
      <c r="G384" s="4"/>
      <c r="H384" s="4"/>
      <c r="I384" s="4"/>
      <c r="J384" s="6"/>
      <c r="K384" s="6"/>
      <c r="L384" s="6"/>
      <c r="M384" s="6"/>
    </row>
    <row r="385" spans="1:13" ht="12.75">
      <c r="A385" s="6"/>
      <c r="B385" s="6"/>
      <c r="C385" s="6"/>
      <c r="D385" s="6"/>
      <c r="E385" s="6"/>
      <c r="F385" s="6"/>
      <c r="G385" s="4"/>
      <c r="H385" s="4"/>
      <c r="I385" s="4"/>
      <c r="J385" s="6"/>
      <c r="K385" s="6"/>
      <c r="L385" s="6"/>
      <c r="M385" s="6"/>
    </row>
    <row r="386" spans="1:13" ht="12.75">
      <c r="A386" s="6"/>
      <c r="B386" s="6"/>
      <c r="C386" s="6"/>
      <c r="D386" s="6"/>
      <c r="E386" s="6"/>
      <c r="F386" s="6"/>
      <c r="G386" s="4"/>
      <c r="H386" s="4"/>
      <c r="I386" s="4"/>
      <c r="J386" s="6"/>
      <c r="K386" s="6"/>
      <c r="L386" s="6"/>
      <c r="M386" s="6"/>
    </row>
    <row r="387" spans="1:13" ht="12.75">
      <c r="A387" s="6"/>
      <c r="B387" s="6"/>
      <c r="C387" s="6"/>
      <c r="D387" s="6"/>
      <c r="E387" s="6"/>
      <c r="F387" s="6"/>
      <c r="G387" s="4"/>
      <c r="H387" s="4"/>
      <c r="I387" s="4"/>
      <c r="J387" s="6"/>
      <c r="K387" s="6"/>
      <c r="L387" s="6"/>
      <c r="M387" s="6"/>
    </row>
    <row r="388" spans="1:13" ht="12.75">
      <c r="A388" s="6"/>
      <c r="B388" s="6"/>
      <c r="C388" s="6"/>
      <c r="D388" s="6"/>
      <c r="E388" s="6"/>
      <c r="F388" s="6"/>
      <c r="G388" s="4"/>
      <c r="H388" s="4"/>
      <c r="I388" s="4"/>
      <c r="J388" s="6"/>
      <c r="K388" s="6"/>
      <c r="L388" s="6"/>
      <c r="M388" s="6"/>
    </row>
    <row r="389" spans="1:13" ht="12.75">
      <c r="A389" s="6"/>
      <c r="B389" s="6"/>
      <c r="C389" s="6"/>
      <c r="D389" s="6"/>
      <c r="E389" s="6"/>
      <c r="F389" s="6"/>
      <c r="G389" s="4"/>
      <c r="H389" s="4"/>
      <c r="I389" s="4"/>
      <c r="J389" s="6"/>
      <c r="K389" s="6"/>
      <c r="L389" s="6"/>
      <c r="M389" s="6"/>
    </row>
    <row r="390" spans="1:13" ht="12.75">
      <c r="A390" s="6"/>
      <c r="B390" s="6"/>
      <c r="C390" s="6"/>
      <c r="D390" s="6"/>
      <c r="E390" s="6"/>
      <c r="F390" s="6"/>
      <c r="G390" s="4"/>
      <c r="H390" s="4"/>
      <c r="I390" s="4"/>
      <c r="J390" s="6"/>
      <c r="K390" s="6"/>
      <c r="L390" s="6"/>
      <c r="M390" s="6"/>
    </row>
    <row r="391" spans="1:13" ht="12.75">
      <c r="A391" s="6"/>
      <c r="B391" s="6"/>
      <c r="C391" s="6"/>
      <c r="D391" s="6"/>
      <c r="E391" s="6"/>
      <c r="F391" s="6"/>
      <c r="G391" s="4"/>
      <c r="H391" s="4"/>
      <c r="I391" s="4"/>
      <c r="J391" s="6"/>
      <c r="K391" s="6"/>
      <c r="L391" s="6"/>
      <c r="M391" s="6"/>
    </row>
    <row r="392" spans="1:13" ht="12.75">
      <c r="A392" s="6"/>
      <c r="B392" s="6"/>
      <c r="C392" s="6"/>
      <c r="D392" s="6"/>
      <c r="E392" s="6"/>
      <c r="F392" s="6"/>
      <c r="G392" s="4"/>
      <c r="H392" s="4"/>
      <c r="I392" s="4"/>
      <c r="J392" s="6"/>
      <c r="K392" s="6"/>
      <c r="L392" s="6"/>
      <c r="M392" s="6"/>
    </row>
    <row r="393" spans="1:13" ht="12.75">
      <c r="A393" s="6"/>
      <c r="B393" s="6"/>
      <c r="C393" s="6"/>
      <c r="D393" s="6"/>
      <c r="E393" s="6"/>
      <c r="F393" s="6"/>
      <c r="G393" s="4"/>
      <c r="H393" s="4"/>
      <c r="I393" s="4"/>
      <c r="J393" s="6"/>
      <c r="K393" s="6"/>
      <c r="L393" s="6"/>
      <c r="M393" s="6"/>
    </row>
    <row r="394" spans="1:13" ht="12.75">
      <c r="A394" s="6"/>
      <c r="B394" s="6"/>
      <c r="C394" s="6"/>
      <c r="D394" s="6"/>
      <c r="E394" s="6"/>
      <c r="F394" s="6"/>
      <c r="G394" s="4"/>
      <c r="H394" s="4"/>
      <c r="I394" s="4"/>
      <c r="J394" s="6"/>
      <c r="K394" s="6"/>
      <c r="L394" s="6"/>
      <c r="M394" s="6"/>
    </row>
    <row r="395" spans="1:13" ht="12.75">
      <c r="A395" s="6"/>
      <c r="B395" s="6"/>
      <c r="C395" s="6"/>
      <c r="D395" s="6"/>
      <c r="E395" s="6"/>
      <c r="F395" s="6"/>
      <c r="G395" s="4"/>
      <c r="H395" s="4"/>
      <c r="I395" s="4"/>
      <c r="J395" s="6"/>
      <c r="K395" s="6"/>
      <c r="L395" s="6"/>
      <c r="M395" s="6"/>
    </row>
    <row r="396" spans="1:13" ht="12.75">
      <c r="A396" s="6"/>
      <c r="B396" s="6"/>
      <c r="C396" s="6"/>
      <c r="D396" s="6"/>
      <c r="E396" s="6"/>
      <c r="F396" s="6"/>
      <c r="G396" s="4"/>
      <c r="H396" s="4"/>
      <c r="I396" s="4"/>
      <c r="J396" s="6"/>
      <c r="K396" s="6"/>
      <c r="L396" s="6"/>
      <c r="M396" s="6"/>
    </row>
    <row r="397" spans="1:13" ht="12.75">
      <c r="A397" s="6"/>
      <c r="B397" s="6"/>
      <c r="C397" s="6"/>
      <c r="D397" s="6"/>
      <c r="E397" s="6"/>
      <c r="F397" s="6"/>
      <c r="G397" s="4"/>
      <c r="H397" s="4"/>
      <c r="I397" s="4"/>
      <c r="J397" s="6"/>
      <c r="K397" s="6"/>
      <c r="L397" s="6"/>
      <c r="M397" s="6"/>
    </row>
    <row r="398" spans="1:13" ht="12.75">
      <c r="A398" s="6"/>
      <c r="B398" s="6"/>
      <c r="C398" s="6"/>
      <c r="D398" s="6"/>
      <c r="E398" s="6"/>
      <c r="F398" s="6"/>
      <c r="G398" s="4"/>
      <c r="H398" s="4"/>
      <c r="I398" s="4"/>
      <c r="J398" s="6"/>
      <c r="K398" s="6"/>
      <c r="L398" s="6"/>
      <c r="M398" s="6"/>
    </row>
    <row r="399" spans="1:13" ht="12.75">
      <c r="A399" s="6"/>
      <c r="B399" s="6"/>
      <c r="C399" s="6"/>
      <c r="D399" s="6"/>
      <c r="E399" s="6"/>
      <c r="F399" s="6"/>
      <c r="G399" s="4"/>
      <c r="H399" s="4"/>
      <c r="I399" s="4"/>
      <c r="J399" s="6"/>
      <c r="K399" s="6"/>
      <c r="L399" s="6"/>
      <c r="M399" s="6"/>
    </row>
    <row r="400" spans="1:13" ht="12.75">
      <c r="A400" s="6"/>
      <c r="B400" s="6"/>
      <c r="C400" s="6"/>
      <c r="D400" s="6"/>
      <c r="E400" s="6"/>
      <c r="F400" s="6"/>
      <c r="G400" s="4"/>
      <c r="H400" s="4"/>
      <c r="I400" s="4"/>
      <c r="J400" s="6"/>
      <c r="K400" s="6"/>
      <c r="L400" s="6"/>
      <c r="M400" s="6"/>
    </row>
    <row r="401" spans="1:13" ht="12.75">
      <c r="A401" s="6"/>
      <c r="B401" s="6"/>
      <c r="C401" s="6"/>
      <c r="D401" s="6"/>
      <c r="E401" s="6"/>
      <c r="F401" s="6"/>
      <c r="G401" s="4"/>
      <c r="H401" s="4"/>
      <c r="I401" s="4"/>
      <c r="J401" s="6"/>
      <c r="K401" s="6"/>
      <c r="L401" s="6"/>
      <c r="M401" s="6"/>
    </row>
    <row r="402" spans="1:13" ht="12.75">
      <c r="A402" s="6"/>
      <c r="B402" s="6"/>
      <c r="C402" s="6"/>
      <c r="D402" s="6"/>
      <c r="E402" s="6"/>
      <c r="F402" s="6"/>
      <c r="G402" s="4"/>
      <c r="H402" s="4"/>
      <c r="I402" s="4"/>
      <c r="J402" s="6"/>
      <c r="K402" s="6"/>
      <c r="L402" s="6"/>
      <c r="M402" s="6"/>
    </row>
    <row r="403" spans="1:13" ht="12.75">
      <c r="A403" s="6"/>
      <c r="B403" s="6"/>
      <c r="C403" s="6"/>
      <c r="D403" s="6"/>
      <c r="E403" s="6"/>
      <c r="F403" s="6"/>
      <c r="G403" s="4"/>
      <c r="H403" s="4"/>
      <c r="I403" s="4"/>
      <c r="J403" s="6"/>
      <c r="K403" s="6"/>
      <c r="L403" s="6"/>
      <c r="M403" s="6"/>
    </row>
    <row r="404" spans="1:13" ht="12.75">
      <c r="A404" s="6"/>
      <c r="B404" s="6"/>
      <c r="C404" s="6"/>
      <c r="D404" s="6"/>
      <c r="E404" s="6"/>
      <c r="F404" s="6"/>
      <c r="G404" s="4"/>
      <c r="H404" s="4"/>
      <c r="I404" s="4"/>
      <c r="J404" s="6"/>
      <c r="K404" s="6"/>
      <c r="L404" s="6"/>
      <c r="M404" s="6"/>
    </row>
    <row r="405" spans="1:13" ht="12.75">
      <c r="A405" s="6"/>
      <c r="B405" s="6"/>
      <c r="C405" s="6"/>
      <c r="D405" s="6"/>
      <c r="E405" s="6"/>
      <c r="F405" s="6"/>
      <c r="G405" s="4"/>
      <c r="H405" s="4"/>
      <c r="I405" s="4"/>
      <c r="J405" s="6"/>
      <c r="K405" s="6"/>
      <c r="L405" s="6"/>
      <c r="M405" s="6"/>
    </row>
    <row r="406" spans="1:13" ht="12.75">
      <c r="A406" s="6"/>
      <c r="B406" s="6"/>
      <c r="C406" s="6"/>
      <c r="D406" s="6"/>
      <c r="E406" s="6"/>
      <c r="F406" s="6"/>
      <c r="G406" s="4"/>
      <c r="H406" s="4"/>
      <c r="I406" s="4"/>
      <c r="J406" s="6"/>
      <c r="K406" s="6"/>
      <c r="L406" s="6"/>
      <c r="M406" s="6"/>
    </row>
    <row r="407" spans="1:13" ht="12.75">
      <c r="A407" s="6"/>
      <c r="B407" s="6"/>
      <c r="C407" s="6"/>
      <c r="D407" s="6"/>
      <c r="E407" s="6"/>
      <c r="F407" s="6"/>
      <c r="G407" s="4"/>
      <c r="H407" s="4"/>
      <c r="I407" s="4"/>
      <c r="J407" s="6"/>
      <c r="K407" s="6"/>
      <c r="L407" s="6"/>
      <c r="M407" s="6"/>
    </row>
    <row r="408" spans="1:13" ht="12.75">
      <c r="A408" s="6"/>
      <c r="B408" s="6"/>
      <c r="C408" s="6"/>
      <c r="D408" s="6"/>
      <c r="E408" s="6"/>
      <c r="F408" s="6"/>
      <c r="G408" s="4"/>
      <c r="H408" s="4"/>
      <c r="I408" s="4"/>
      <c r="J408" s="6"/>
      <c r="K408" s="6"/>
      <c r="L408" s="6"/>
      <c r="M408" s="6"/>
    </row>
    <row r="409" spans="1:13" ht="12.75">
      <c r="A409" s="6"/>
      <c r="B409" s="6"/>
      <c r="C409" s="6"/>
      <c r="D409" s="6"/>
      <c r="E409" s="6"/>
      <c r="F409" s="6"/>
      <c r="G409" s="4"/>
      <c r="H409" s="4"/>
      <c r="I409" s="4"/>
      <c r="J409" s="6"/>
      <c r="K409" s="6"/>
      <c r="L409" s="6"/>
      <c r="M409" s="6"/>
    </row>
    <row r="410" spans="1:13" ht="12.75">
      <c r="A410" s="6"/>
      <c r="B410" s="6"/>
      <c r="C410" s="6"/>
      <c r="D410" s="6"/>
      <c r="E410" s="6"/>
      <c r="F410" s="6"/>
      <c r="G410" s="4"/>
      <c r="H410" s="4"/>
      <c r="I410" s="4"/>
      <c r="J410" s="6"/>
      <c r="K410" s="6"/>
      <c r="L410" s="6"/>
      <c r="M410" s="6"/>
    </row>
    <row r="411" spans="1:13" ht="12.75">
      <c r="A411" s="6"/>
      <c r="B411" s="6"/>
      <c r="C411" s="6"/>
      <c r="D411" s="6"/>
      <c r="E411" s="6"/>
      <c r="F411" s="6"/>
      <c r="G411" s="4"/>
      <c r="H411" s="4"/>
      <c r="I411" s="4"/>
      <c r="J411" s="6"/>
      <c r="K411" s="6"/>
      <c r="L411" s="6"/>
      <c r="M411" s="6"/>
    </row>
    <row r="412" spans="1:13" ht="12.75">
      <c r="A412" s="6"/>
      <c r="B412" s="6"/>
      <c r="C412" s="6"/>
      <c r="D412" s="6"/>
      <c r="E412" s="6"/>
      <c r="F412" s="6"/>
      <c r="G412" s="4"/>
      <c r="H412" s="4"/>
      <c r="I412" s="4"/>
      <c r="J412" s="6"/>
      <c r="K412" s="6"/>
      <c r="L412" s="6"/>
      <c r="M412" s="6"/>
    </row>
    <row r="413" spans="1:13" ht="12.75">
      <c r="A413" s="6"/>
      <c r="B413" s="6"/>
      <c r="C413" s="6"/>
      <c r="D413" s="6"/>
      <c r="E413" s="6"/>
      <c r="F413" s="6"/>
      <c r="G413" s="4"/>
      <c r="H413" s="4"/>
      <c r="I413" s="4"/>
      <c r="J413" s="6"/>
      <c r="K413" s="6"/>
      <c r="L413" s="6"/>
      <c r="M413" s="6"/>
    </row>
    <row r="414" spans="1:13" ht="12.75">
      <c r="A414" s="6"/>
      <c r="B414" s="6"/>
      <c r="C414" s="6"/>
      <c r="D414" s="6"/>
      <c r="E414" s="6"/>
      <c r="F414" s="6"/>
      <c r="G414" s="4"/>
      <c r="H414" s="4"/>
      <c r="I414" s="4"/>
      <c r="J414" s="6"/>
      <c r="K414" s="6"/>
      <c r="L414" s="6"/>
      <c r="M414" s="6"/>
    </row>
    <row r="415" spans="1:13" ht="12.75">
      <c r="A415" s="6"/>
      <c r="B415" s="6"/>
      <c r="C415" s="6"/>
      <c r="D415" s="6"/>
      <c r="E415" s="6"/>
      <c r="F415" s="6"/>
      <c r="G415" s="4"/>
      <c r="H415" s="4"/>
      <c r="I415" s="4"/>
      <c r="J415" s="6"/>
      <c r="K415" s="6"/>
      <c r="L415" s="6"/>
      <c r="M415" s="6"/>
    </row>
    <row r="416" spans="1:13" ht="12.75">
      <c r="A416" s="6"/>
      <c r="B416" s="6"/>
      <c r="C416" s="6"/>
      <c r="D416" s="6"/>
      <c r="E416" s="6"/>
      <c r="F416" s="6"/>
      <c r="G416" s="4"/>
      <c r="H416" s="4"/>
      <c r="I416" s="4"/>
      <c r="J416" s="6"/>
      <c r="K416" s="6"/>
      <c r="L416" s="6"/>
      <c r="M416" s="6"/>
    </row>
    <row r="417" spans="1:13" ht="12.75">
      <c r="A417" s="6"/>
      <c r="B417" s="6"/>
      <c r="C417" s="6"/>
      <c r="D417" s="6"/>
      <c r="E417" s="6"/>
      <c r="F417" s="6"/>
      <c r="G417" s="4"/>
      <c r="H417" s="4"/>
      <c r="I417" s="4"/>
      <c r="J417" s="6"/>
      <c r="K417" s="6"/>
      <c r="L417" s="6"/>
      <c r="M417" s="6"/>
    </row>
    <row r="418" spans="1:13" ht="12.75">
      <c r="A418" s="6"/>
      <c r="B418" s="6"/>
      <c r="C418" s="6"/>
      <c r="D418" s="6"/>
      <c r="E418" s="6"/>
      <c r="F418" s="6"/>
      <c r="G418" s="4"/>
      <c r="H418" s="4"/>
      <c r="I418" s="4"/>
      <c r="J418" s="6"/>
      <c r="K418" s="6"/>
      <c r="L418" s="6"/>
      <c r="M418" s="6"/>
    </row>
    <row r="419" spans="1:13" ht="12.75">
      <c r="A419" s="6"/>
      <c r="B419" s="6"/>
      <c r="C419" s="6"/>
      <c r="D419" s="6"/>
      <c r="E419" s="6"/>
      <c r="F419" s="6"/>
      <c r="G419" s="4"/>
      <c r="H419" s="4"/>
      <c r="I419" s="4"/>
      <c r="J419" s="6"/>
      <c r="K419" s="6"/>
      <c r="L419" s="6"/>
      <c r="M419" s="6"/>
    </row>
    <row r="420" spans="1:13" ht="12.75">
      <c r="A420" s="6"/>
      <c r="B420" s="6"/>
      <c r="C420" s="6"/>
      <c r="D420" s="6"/>
      <c r="E420" s="6"/>
      <c r="F420" s="6"/>
      <c r="G420" s="4"/>
      <c r="H420" s="4"/>
      <c r="I420" s="4"/>
      <c r="J420" s="6"/>
      <c r="K420" s="6"/>
      <c r="L420" s="6"/>
      <c r="M420" s="6"/>
    </row>
    <row r="421" spans="1:13" ht="12.75">
      <c r="A421" s="6"/>
      <c r="B421" s="6"/>
      <c r="C421" s="6"/>
      <c r="D421" s="6"/>
      <c r="E421" s="6"/>
      <c r="F421" s="6"/>
      <c r="G421" s="4"/>
      <c r="H421" s="4"/>
      <c r="I421" s="4"/>
      <c r="J421" s="6"/>
      <c r="K421" s="6"/>
      <c r="L421" s="6"/>
      <c r="M421" s="6"/>
    </row>
    <row r="422" spans="1:13" ht="12.75">
      <c r="A422" s="6"/>
      <c r="B422" s="6"/>
      <c r="C422" s="6"/>
      <c r="D422" s="6"/>
      <c r="E422" s="6"/>
      <c r="F422" s="6"/>
      <c r="G422" s="4"/>
      <c r="H422" s="4"/>
      <c r="I422" s="4"/>
      <c r="J422" s="6"/>
      <c r="K422" s="6"/>
      <c r="L422" s="6"/>
      <c r="M422" s="6"/>
    </row>
    <row r="423" spans="1:13" ht="12.75">
      <c r="A423" s="6"/>
      <c r="B423" s="6"/>
      <c r="C423" s="6"/>
      <c r="D423" s="6"/>
      <c r="E423" s="6"/>
      <c r="F423" s="6"/>
      <c r="G423" s="4"/>
      <c r="H423" s="4"/>
      <c r="I423" s="4"/>
      <c r="J423" s="6"/>
      <c r="K423" s="6"/>
      <c r="L423" s="6"/>
      <c r="M423" s="6"/>
    </row>
    <row r="424" spans="1:13" ht="12.75">
      <c r="A424" s="6"/>
      <c r="B424" s="6"/>
      <c r="C424" s="6"/>
      <c r="D424" s="6"/>
      <c r="E424" s="6"/>
      <c r="F424" s="6"/>
      <c r="G424" s="4"/>
      <c r="H424" s="4"/>
      <c r="I424" s="4"/>
      <c r="J424" s="6"/>
      <c r="K424" s="6"/>
      <c r="L424" s="6"/>
      <c r="M424" s="6"/>
    </row>
    <row r="425" spans="1:13" ht="12.75">
      <c r="A425" s="6"/>
      <c r="B425" s="6"/>
      <c r="C425" s="6"/>
      <c r="D425" s="6"/>
      <c r="E425" s="6"/>
      <c r="F425" s="6"/>
      <c r="G425" s="4"/>
      <c r="H425" s="4"/>
      <c r="I425" s="4"/>
      <c r="J425" s="6"/>
      <c r="K425" s="6"/>
      <c r="L425" s="6"/>
      <c r="M425" s="6"/>
    </row>
    <row r="426" spans="1:13" ht="12.75">
      <c r="A426" s="6"/>
      <c r="B426" s="6"/>
      <c r="C426" s="6"/>
      <c r="D426" s="6"/>
      <c r="E426" s="6"/>
      <c r="F426" s="6"/>
      <c r="G426" s="4"/>
      <c r="H426" s="4"/>
      <c r="I426" s="4"/>
      <c r="J426" s="6"/>
      <c r="K426" s="6"/>
      <c r="L426" s="6"/>
      <c r="M426" s="6"/>
    </row>
    <row r="427" spans="1:13" ht="12.75">
      <c r="A427" s="6"/>
      <c r="B427" s="6"/>
      <c r="C427" s="6"/>
      <c r="D427" s="6"/>
      <c r="E427" s="6"/>
      <c r="F427" s="6"/>
      <c r="G427" s="4"/>
      <c r="H427" s="4"/>
      <c r="I427" s="4"/>
      <c r="J427" s="6"/>
      <c r="K427" s="6"/>
      <c r="L427" s="6"/>
      <c r="M427" s="6"/>
    </row>
    <row r="428" spans="1:13" ht="12.75">
      <c r="A428" s="6"/>
      <c r="B428" s="6"/>
      <c r="C428" s="6"/>
      <c r="D428" s="6"/>
      <c r="E428" s="6"/>
      <c r="F428" s="6"/>
      <c r="G428" s="4"/>
      <c r="H428" s="4"/>
      <c r="I428" s="4"/>
      <c r="J428" s="6"/>
      <c r="K428" s="6"/>
      <c r="L428" s="6"/>
      <c r="M428" s="6"/>
    </row>
    <row r="429" spans="1:13" ht="12.75">
      <c r="A429" s="6"/>
      <c r="B429" s="6"/>
      <c r="C429" s="6"/>
      <c r="D429" s="6"/>
      <c r="E429" s="6"/>
      <c r="F429" s="6"/>
      <c r="G429" s="4"/>
      <c r="H429" s="4"/>
      <c r="I429" s="4"/>
      <c r="J429" s="6"/>
      <c r="K429" s="6"/>
      <c r="L429" s="6"/>
      <c r="M429" s="6"/>
    </row>
    <row r="430" spans="1:13" ht="12.75">
      <c r="A430" s="6"/>
      <c r="B430" s="6"/>
      <c r="C430" s="6"/>
      <c r="D430" s="6"/>
      <c r="E430" s="6"/>
      <c r="F430" s="6"/>
      <c r="G430" s="4"/>
      <c r="H430" s="4"/>
      <c r="I430" s="4"/>
      <c r="J430" s="6"/>
      <c r="K430" s="6"/>
      <c r="L430" s="6"/>
      <c r="M430" s="6"/>
    </row>
    <row r="431" spans="1:13" ht="12.75">
      <c r="A431" s="6"/>
      <c r="B431" s="6"/>
      <c r="C431" s="6"/>
      <c r="D431" s="6"/>
      <c r="E431" s="6"/>
      <c r="F431" s="6"/>
      <c r="G431" s="4"/>
      <c r="H431" s="4"/>
      <c r="I431" s="4"/>
      <c r="J431" s="6"/>
      <c r="K431" s="6"/>
      <c r="L431" s="6"/>
      <c r="M431" s="6"/>
    </row>
    <row r="432" spans="1:13" ht="12.75">
      <c r="A432" s="6"/>
      <c r="B432" s="6"/>
      <c r="C432" s="6"/>
      <c r="D432" s="6"/>
      <c r="E432" s="6"/>
      <c r="F432" s="6"/>
      <c r="G432" s="4"/>
      <c r="H432" s="4"/>
      <c r="I432" s="4"/>
      <c r="J432" s="6"/>
      <c r="K432" s="6"/>
      <c r="L432" s="6"/>
      <c r="M432" s="6"/>
    </row>
    <row r="433" spans="1:13" ht="12.75">
      <c r="A433" s="6"/>
      <c r="B433" s="6"/>
      <c r="C433" s="6"/>
      <c r="D433" s="6"/>
      <c r="E433" s="6"/>
      <c r="F433" s="6"/>
      <c r="G433" s="4"/>
      <c r="H433" s="4"/>
      <c r="I433" s="4"/>
      <c r="J433" s="6"/>
      <c r="K433" s="6"/>
      <c r="L433" s="6"/>
      <c r="M433" s="6"/>
    </row>
    <row r="434" spans="1:13" ht="12.75">
      <c r="A434" s="6"/>
      <c r="B434" s="6"/>
      <c r="C434" s="6"/>
      <c r="D434" s="6"/>
      <c r="E434" s="6"/>
      <c r="F434" s="6"/>
      <c r="G434" s="4"/>
      <c r="H434" s="4"/>
      <c r="I434" s="4"/>
      <c r="J434" s="6"/>
      <c r="K434" s="6"/>
      <c r="L434" s="6"/>
      <c r="M434" s="6"/>
    </row>
    <row r="435" spans="1:13" ht="12.75">
      <c r="A435" s="6"/>
      <c r="B435" s="6"/>
      <c r="C435" s="6"/>
      <c r="D435" s="6"/>
      <c r="E435" s="6"/>
      <c r="F435" s="6"/>
      <c r="G435" s="4"/>
      <c r="H435" s="4"/>
      <c r="I435" s="4"/>
      <c r="J435" s="6"/>
      <c r="K435" s="6"/>
      <c r="L435" s="6"/>
      <c r="M435" s="6"/>
    </row>
    <row r="436" spans="1:13" ht="12.75">
      <c r="A436" s="6"/>
      <c r="B436" s="6"/>
      <c r="C436" s="6"/>
      <c r="D436" s="6"/>
      <c r="E436" s="6"/>
      <c r="F436" s="6"/>
      <c r="G436" s="4"/>
      <c r="H436" s="4"/>
      <c r="I436" s="4"/>
      <c r="J436" s="6"/>
      <c r="K436" s="6"/>
      <c r="L436" s="6"/>
      <c r="M436" s="6"/>
    </row>
    <row r="437" spans="1:13" ht="12.75">
      <c r="A437" s="6"/>
      <c r="B437" s="6"/>
      <c r="C437" s="6"/>
      <c r="D437" s="6"/>
      <c r="E437" s="6"/>
      <c r="F437" s="6"/>
      <c r="G437" s="4"/>
      <c r="H437" s="4"/>
      <c r="I437" s="4"/>
      <c r="J437" s="6"/>
      <c r="K437" s="6"/>
      <c r="L437" s="6"/>
      <c r="M437" s="6"/>
    </row>
    <row r="438" spans="1:13" ht="12.75">
      <c r="A438" s="6"/>
      <c r="B438" s="6"/>
      <c r="C438" s="6"/>
      <c r="D438" s="6"/>
      <c r="E438" s="6"/>
      <c r="F438" s="6"/>
      <c r="G438" s="4"/>
      <c r="H438" s="4"/>
      <c r="I438" s="4"/>
      <c r="J438" s="6"/>
      <c r="K438" s="6"/>
      <c r="L438" s="6"/>
      <c r="M438" s="6"/>
    </row>
    <row r="439" spans="1:13" ht="12.75">
      <c r="A439" s="6"/>
      <c r="B439" s="6"/>
      <c r="C439" s="6"/>
      <c r="D439" s="6"/>
      <c r="E439" s="6"/>
      <c r="F439" s="6"/>
      <c r="G439" s="4"/>
      <c r="H439" s="4"/>
      <c r="I439" s="4"/>
      <c r="J439" s="6"/>
      <c r="K439" s="6"/>
      <c r="L439" s="6"/>
      <c r="M439" s="6"/>
    </row>
    <row r="440" spans="1:13" ht="12.75">
      <c r="A440" s="6"/>
      <c r="B440" s="6"/>
      <c r="C440" s="6"/>
      <c r="D440" s="6"/>
      <c r="E440" s="6"/>
      <c r="F440" s="6"/>
      <c r="G440" s="4"/>
      <c r="H440" s="4"/>
      <c r="I440" s="4"/>
      <c r="J440" s="6"/>
      <c r="K440" s="6"/>
      <c r="L440" s="6"/>
      <c r="M440" s="6"/>
    </row>
    <row r="441" spans="1:13" ht="12.75">
      <c r="A441" s="6"/>
      <c r="B441" s="6"/>
      <c r="C441" s="6"/>
      <c r="D441" s="6"/>
      <c r="E441" s="6"/>
      <c r="F441" s="6"/>
      <c r="G441" s="4"/>
      <c r="H441" s="4"/>
      <c r="I441" s="4"/>
      <c r="J441" s="6"/>
      <c r="K441" s="6"/>
      <c r="L441" s="6"/>
      <c r="M441" s="6"/>
    </row>
    <row r="442" spans="1:13" ht="12.75">
      <c r="A442" s="6"/>
      <c r="B442" s="6"/>
      <c r="C442" s="6"/>
      <c r="D442" s="6"/>
      <c r="E442" s="6"/>
      <c r="F442" s="6"/>
      <c r="G442" s="4"/>
      <c r="H442" s="4"/>
      <c r="I442" s="4"/>
      <c r="J442" s="6"/>
      <c r="K442" s="6"/>
      <c r="L442" s="6"/>
      <c r="M442" s="6"/>
    </row>
    <row r="443" spans="1:13" ht="12.75">
      <c r="A443" s="6"/>
      <c r="B443" s="6"/>
      <c r="C443" s="6"/>
      <c r="D443" s="6"/>
      <c r="E443" s="6"/>
      <c r="F443" s="6"/>
      <c r="G443" s="4"/>
      <c r="H443" s="4"/>
      <c r="I443" s="4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4"/>
      <c r="H444" s="4"/>
      <c r="I444" s="4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4"/>
      <c r="H445" s="4"/>
      <c r="I445" s="4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4"/>
      <c r="H446" s="4"/>
      <c r="I446" s="4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4"/>
      <c r="H447" s="4"/>
      <c r="I447" s="4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4"/>
      <c r="H448" s="4"/>
      <c r="I448" s="4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4"/>
      <c r="H449" s="4"/>
      <c r="I449" s="4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4"/>
      <c r="H450" s="4"/>
      <c r="I450" s="4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4"/>
      <c r="H451" s="4"/>
      <c r="I451" s="4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4"/>
      <c r="H452" s="4"/>
      <c r="I452" s="4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4"/>
      <c r="H453" s="4"/>
      <c r="I453" s="4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4"/>
      <c r="H454" s="4"/>
      <c r="I454" s="4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4"/>
      <c r="H455" s="4"/>
      <c r="I455" s="4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4"/>
      <c r="H456" s="4"/>
      <c r="I456" s="4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4"/>
      <c r="H457" s="4"/>
      <c r="I457" s="4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4"/>
      <c r="H458" s="4"/>
      <c r="I458" s="4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4"/>
      <c r="H459" s="4"/>
      <c r="I459" s="4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4"/>
      <c r="H460" s="4"/>
      <c r="I460" s="4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4"/>
      <c r="H461" s="4"/>
      <c r="I461" s="4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4"/>
      <c r="H462" s="4"/>
      <c r="I462" s="4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4"/>
      <c r="H463" s="4"/>
      <c r="I463" s="4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4"/>
      <c r="H464" s="4"/>
      <c r="I464" s="4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4"/>
      <c r="H465" s="4"/>
      <c r="I465" s="4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4"/>
      <c r="H466" s="4"/>
      <c r="I466" s="4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4"/>
      <c r="H467" s="4"/>
      <c r="I467" s="4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4"/>
      <c r="H468" s="4"/>
      <c r="I468" s="4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4"/>
      <c r="H469" s="4"/>
      <c r="I469" s="4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4"/>
      <c r="H470" s="4"/>
      <c r="I470" s="4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4"/>
      <c r="H471" s="4"/>
      <c r="I471" s="4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4"/>
      <c r="H472" s="4"/>
      <c r="I472" s="4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4"/>
      <c r="H473" s="4"/>
      <c r="I473" s="4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4"/>
      <c r="H474" s="4"/>
      <c r="I474" s="4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4"/>
      <c r="H475" s="4"/>
      <c r="I475" s="4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4"/>
      <c r="H476" s="4"/>
      <c r="I476" s="4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4"/>
      <c r="H477" s="4"/>
      <c r="I477" s="4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4"/>
      <c r="H478" s="4"/>
      <c r="I478" s="4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4"/>
      <c r="H479" s="4"/>
      <c r="I479" s="4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4"/>
      <c r="H480" s="4"/>
      <c r="I480" s="4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4"/>
      <c r="H481" s="4"/>
      <c r="I481" s="4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4"/>
      <c r="H482" s="4"/>
      <c r="I482" s="4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4"/>
      <c r="H483" s="4"/>
      <c r="I483" s="4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4"/>
      <c r="H484" s="4"/>
      <c r="I484" s="4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4"/>
      <c r="H485" s="4"/>
      <c r="I485" s="4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4"/>
      <c r="H486" s="4"/>
      <c r="I486" s="4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4"/>
      <c r="H487" s="4"/>
      <c r="I487" s="4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4"/>
      <c r="H488" s="4"/>
      <c r="I488" s="4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4"/>
      <c r="H489" s="4"/>
      <c r="I489" s="4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4"/>
      <c r="H490" s="4"/>
      <c r="I490" s="4"/>
      <c r="J490" s="6"/>
      <c r="K490" s="6"/>
      <c r="L490" s="6"/>
      <c r="M490" s="6"/>
    </row>
  </sheetData>
  <mergeCells count="2">
    <mergeCell ref="N4:O4"/>
    <mergeCell ref="J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4:Y25"/>
  <sheetViews>
    <sheetView workbookViewId="0" topLeftCell="A1">
      <selection activeCell="AF10" sqref="AF10"/>
    </sheetView>
  </sheetViews>
  <sheetFormatPr defaultColWidth="9.140625" defaultRowHeight="12.75"/>
  <cols>
    <col min="1" max="3" width="3.57421875" style="0" customWidth="1"/>
    <col min="4" max="5" width="5.140625" style="0" customWidth="1"/>
    <col min="6" max="16384" width="3.57421875" style="0" customWidth="1"/>
  </cols>
  <sheetData>
    <row r="4" spans="4:25" ht="12.75">
      <c r="D4" s="225"/>
      <c r="E4" s="226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4:25" ht="12.75">
      <c r="D5" s="225"/>
      <c r="E5" s="226"/>
      <c r="F5" s="225"/>
      <c r="G5" s="227" t="s">
        <v>145</v>
      </c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spans="4:25" ht="12.75">
      <c r="D6" s="228"/>
      <c r="E6" s="229" t="s">
        <v>146</v>
      </c>
      <c r="F6" s="230">
        <v>15</v>
      </c>
      <c r="G6" s="231">
        <v>10</v>
      </c>
      <c r="H6" s="231">
        <v>5</v>
      </c>
      <c r="I6" s="231">
        <v>4</v>
      </c>
      <c r="J6" s="231">
        <v>3</v>
      </c>
      <c r="K6" s="231">
        <v>2</v>
      </c>
      <c r="L6" s="231">
        <v>1</v>
      </c>
      <c r="M6" s="231">
        <v>0.5</v>
      </c>
      <c r="N6" s="232">
        <v>0.1</v>
      </c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4:25" ht="13.5" thickBot="1">
      <c r="D7" s="228"/>
      <c r="E7" s="229" t="s">
        <v>147</v>
      </c>
      <c r="F7" s="230">
        <v>7.5</v>
      </c>
      <c r="G7" s="231">
        <v>5</v>
      </c>
      <c r="H7" s="231">
        <v>2.5</v>
      </c>
      <c r="I7" s="231">
        <v>2</v>
      </c>
      <c r="J7" s="231">
        <v>1.5</v>
      </c>
      <c r="K7" s="231">
        <v>1</v>
      </c>
      <c r="L7" s="231">
        <v>0.5</v>
      </c>
      <c r="M7" s="231">
        <v>0.25</v>
      </c>
      <c r="N7" s="232">
        <v>0.05</v>
      </c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</row>
    <row r="8" spans="4:25" ht="13.5" thickTop="1">
      <c r="D8" s="233"/>
      <c r="E8" s="234">
        <v>4</v>
      </c>
      <c r="F8" s="235">
        <v>0</v>
      </c>
      <c r="G8" s="236"/>
      <c r="H8" s="236"/>
      <c r="I8" s="236"/>
      <c r="J8" s="236"/>
      <c r="K8" s="236"/>
      <c r="L8" s="236"/>
      <c r="M8" s="236"/>
      <c r="N8" s="237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</row>
    <row r="9" spans="4:25" ht="12.75">
      <c r="D9" s="238" t="s">
        <v>148</v>
      </c>
      <c r="E9" s="239">
        <v>5</v>
      </c>
      <c r="F9" s="240">
        <v>1</v>
      </c>
      <c r="G9" s="241">
        <v>0</v>
      </c>
      <c r="H9" s="241"/>
      <c r="I9" s="241"/>
      <c r="J9" s="241"/>
      <c r="K9" s="241"/>
      <c r="L9" s="241"/>
      <c r="M9" s="241"/>
      <c r="N9" s="242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</row>
    <row r="10" spans="4:25" ht="12.75">
      <c r="D10" s="233"/>
      <c r="E10" s="239">
        <v>6</v>
      </c>
      <c r="F10" s="240">
        <v>2</v>
      </c>
      <c r="G10" s="241">
        <v>2</v>
      </c>
      <c r="H10" s="241">
        <v>0</v>
      </c>
      <c r="I10" s="241">
        <v>0</v>
      </c>
      <c r="J10" s="241"/>
      <c r="K10" s="241"/>
      <c r="L10" s="241"/>
      <c r="M10" s="241"/>
      <c r="N10" s="242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</row>
    <row r="11" spans="4:25" ht="12.75">
      <c r="D11" s="233"/>
      <c r="E11" s="239">
        <v>7</v>
      </c>
      <c r="F11" s="240">
        <v>4</v>
      </c>
      <c r="G11" s="241">
        <v>3</v>
      </c>
      <c r="H11" s="241">
        <v>2</v>
      </c>
      <c r="I11" s="241">
        <v>1</v>
      </c>
      <c r="J11" s="241">
        <v>0</v>
      </c>
      <c r="K11" s="241">
        <v>0</v>
      </c>
      <c r="L11" s="241"/>
      <c r="M11" s="241"/>
      <c r="N11" s="242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</row>
    <row r="12" spans="4:25" ht="12.75">
      <c r="D12" s="233"/>
      <c r="E12" s="239">
        <v>8</v>
      </c>
      <c r="F12" s="240">
        <v>7</v>
      </c>
      <c r="G12" s="241">
        <v>5</v>
      </c>
      <c r="H12" s="241">
        <v>3</v>
      </c>
      <c r="I12" s="241">
        <v>3</v>
      </c>
      <c r="J12" s="241">
        <v>2</v>
      </c>
      <c r="K12" s="241">
        <v>1</v>
      </c>
      <c r="L12" s="241">
        <v>0</v>
      </c>
      <c r="M12" s="241"/>
      <c r="N12" s="242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</row>
    <row r="13" spans="4:25" ht="12.75">
      <c r="D13" s="233"/>
      <c r="E13" s="239">
        <v>9</v>
      </c>
      <c r="F13" s="240">
        <v>9</v>
      </c>
      <c r="G13" s="241">
        <v>8</v>
      </c>
      <c r="H13" s="241">
        <v>5</v>
      </c>
      <c r="I13" s="241">
        <v>5</v>
      </c>
      <c r="J13" s="241">
        <v>4</v>
      </c>
      <c r="K13" s="241">
        <v>3</v>
      </c>
      <c r="L13" s="241">
        <v>1</v>
      </c>
      <c r="M13" s="241">
        <v>0</v>
      </c>
      <c r="N13" s="242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</row>
    <row r="14" spans="4:25" ht="12.75">
      <c r="D14" s="233"/>
      <c r="E14" s="239">
        <v>10</v>
      </c>
      <c r="F14" s="240">
        <v>12</v>
      </c>
      <c r="G14" s="241">
        <v>10</v>
      </c>
      <c r="H14" s="241">
        <v>8</v>
      </c>
      <c r="I14" s="241">
        <v>7</v>
      </c>
      <c r="J14" s="241">
        <v>6</v>
      </c>
      <c r="K14" s="241">
        <v>5</v>
      </c>
      <c r="L14" s="241">
        <v>3</v>
      </c>
      <c r="M14" s="241">
        <v>1</v>
      </c>
      <c r="N14" s="242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</row>
    <row r="15" spans="4:25" ht="12.75">
      <c r="D15" s="233"/>
      <c r="E15" s="239">
        <v>11</v>
      </c>
      <c r="F15" s="240">
        <v>16</v>
      </c>
      <c r="G15" s="241">
        <v>13</v>
      </c>
      <c r="H15" s="241">
        <v>10</v>
      </c>
      <c r="I15" s="241">
        <v>9</v>
      </c>
      <c r="J15" s="241">
        <v>8</v>
      </c>
      <c r="K15" s="241">
        <v>7</v>
      </c>
      <c r="L15" s="241">
        <v>5</v>
      </c>
      <c r="M15" s="241">
        <v>3</v>
      </c>
      <c r="N15" s="242">
        <v>0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</row>
    <row r="16" spans="4:25" ht="12.75">
      <c r="D16" s="233"/>
      <c r="E16" s="239">
        <v>12</v>
      </c>
      <c r="F16" s="240">
        <v>19</v>
      </c>
      <c r="G16" s="241">
        <v>17</v>
      </c>
      <c r="H16" s="241">
        <v>13</v>
      </c>
      <c r="I16" s="241">
        <v>12</v>
      </c>
      <c r="J16" s="241">
        <v>11</v>
      </c>
      <c r="K16" s="241">
        <v>9</v>
      </c>
      <c r="L16" s="241">
        <v>7</v>
      </c>
      <c r="M16" s="241">
        <v>5</v>
      </c>
      <c r="N16" s="242">
        <v>1</v>
      </c>
      <c r="O16" s="225" t="s">
        <v>149</v>
      </c>
      <c r="P16" s="225"/>
      <c r="Q16" s="225"/>
      <c r="R16" s="225"/>
      <c r="S16" s="225"/>
      <c r="T16" s="225"/>
      <c r="U16" s="225"/>
      <c r="V16" s="225"/>
      <c r="W16" s="225"/>
      <c r="X16" s="225"/>
      <c r="Y16" s="225"/>
    </row>
    <row r="17" spans="4:25" ht="12.75">
      <c r="D17" s="233"/>
      <c r="E17" s="239">
        <v>13</v>
      </c>
      <c r="F17" s="240">
        <v>24</v>
      </c>
      <c r="G17" s="241">
        <v>21</v>
      </c>
      <c r="H17" s="241">
        <v>17</v>
      </c>
      <c r="I17" s="241">
        <v>16</v>
      </c>
      <c r="J17" s="241">
        <v>14</v>
      </c>
      <c r="K17" s="241">
        <v>12</v>
      </c>
      <c r="L17" s="241">
        <v>9</v>
      </c>
      <c r="M17" s="241">
        <v>7</v>
      </c>
      <c r="N17" s="242">
        <v>2</v>
      </c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</row>
    <row r="18" spans="4:25" ht="12.75">
      <c r="D18" s="233"/>
      <c r="E18" s="239">
        <v>14</v>
      </c>
      <c r="F18" s="240">
        <v>28</v>
      </c>
      <c r="G18" s="241">
        <v>25</v>
      </c>
      <c r="H18" s="241">
        <v>21</v>
      </c>
      <c r="I18" s="241">
        <v>19</v>
      </c>
      <c r="J18" s="241">
        <v>18</v>
      </c>
      <c r="K18" s="241">
        <v>15</v>
      </c>
      <c r="L18" s="241">
        <v>12</v>
      </c>
      <c r="M18" s="241">
        <v>9</v>
      </c>
      <c r="N18" s="242">
        <v>4</v>
      </c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</row>
    <row r="19" spans="4:25" ht="12.75">
      <c r="D19" s="233"/>
      <c r="E19" s="239">
        <v>15</v>
      </c>
      <c r="F19" s="240">
        <v>33</v>
      </c>
      <c r="G19" s="241">
        <v>30</v>
      </c>
      <c r="H19" s="241">
        <v>25</v>
      </c>
      <c r="I19" s="241">
        <v>23</v>
      </c>
      <c r="J19" s="241">
        <v>21</v>
      </c>
      <c r="K19" s="241">
        <v>19</v>
      </c>
      <c r="L19" s="241">
        <v>15</v>
      </c>
      <c r="M19" s="241">
        <v>12</v>
      </c>
      <c r="N19" s="242">
        <v>6</v>
      </c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</row>
    <row r="20" spans="4:25" ht="12.75">
      <c r="D20" s="233"/>
      <c r="E20" s="239">
        <v>16</v>
      </c>
      <c r="F20" s="240">
        <v>39</v>
      </c>
      <c r="G20" s="241">
        <v>35</v>
      </c>
      <c r="H20" s="241">
        <v>29</v>
      </c>
      <c r="I20" s="241">
        <v>28</v>
      </c>
      <c r="J20" s="241">
        <v>26</v>
      </c>
      <c r="K20" s="241">
        <v>23</v>
      </c>
      <c r="L20" s="241">
        <v>19</v>
      </c>
      <c r="M20" s="241">
        <v>15</v>
      </c>
      <c r="N20" s="242">
        <v>8</v>
      </c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</row>
    <row r="21" spans="4:25" ht="12.75">
      <c r="D21" s="233"/>
      <c r="E21" s="239">
        <v>17</v>
      </c>
      <c r="F21" s="240">
        <v>45</v>
      </c>
      <c r="G21" s="241">
        <v>41</v>
      </c>
      <c r="H21" s="241">
        <v>34</v>
      </c>
      <c r="I21" s="241">
        <v>33</v>
      </c>
      <c r="J21" s="241">
        <v>30</v>
      </c>
      <c r="K21" s="241">
        <v>27</v>
      </c>
      <c r="L21" s="241">
        <v>23</v>
      </c>
      <c r="M21" s="241">
        <v>19</v>
      </c>
      <c r="N21" s="242">
        <v>11</v>
      </c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</row>
    <row r="22" spans="4:25" ht="12.75">
      <c r="D22" s="233"/>
      <c r="E22" s="239">
        <v>18</v>
      </c>
      <c r="F22" s="240">
        <v>51</v>
      </c>
      <c r="G22" s="241">
        <v>47</v>
      </c>
      <c r="H22" s="241">
        <v>40</v>
      </c>
      <c r="I22" s="241">
        <v>38</v>
      </c>
      <c r="J22" s="241">
        <v>35</v>
      </c>
      <c r="K22" s="241">
        <v>32</v>
      </c>
      <c r="L22" s="241">
        <v>27</v>
      </c>
      <c r="M22" s="241">
        <v>23</v>
      </c>
      <c r="N22" s="242">
        <v>14</v>
      </c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</row>
    <row r="23" spans="4:25" ht="12.75">
      <c r="D23" s="233"/>
      <c r="E23" s="239">
        <v>19</v>
      </c>
      <c r="F23" s="240">
        <v>58</v>
      </c>
      <c r="G23" s="241">
        <v>53</v>
      </c>
      <c r="H23" s="241">
        <v>46</v>
      </c>
      <c r="I23" s="241">
        <v>43</v>
      </c>
      <c r="J23" s="241">
        <v>41</v>
      </c>
      <c r="K23" s="241">
        <v>37</v>
      </c>
      <c r="L23" s="241">
        <v>32</v>
      </c>
      <c r="M23" s="241">
        <v>27</v>
      </c>
      <c r="N23" s="242">
        <v>18</v>
      </c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</row>
    <row r="24" spans="4:25" ht="13.5" thickBot="1">
      <c r="D24" s="233"/>
      <c r="E24" s="243">
        <v>20</v>
      </c>
      <c r="F24" s="244">
        <v>65</v>
      </c>
      <c r="G24" s="245">
        <v>60</v>
      </c>
      <c r="H24" s="245">
        <v>52</v>
      </c>
      <c r="I24" s="245">
        <v>50</v>
      </c>
      <c r="J24" s="245">
        <v>47</v>
      </c>
      <c r="K24" s="245">
        <v>43</v>
      </c>
      <c r="L24" s="245">
        <v>37</v>
      </c>
      <c r="M24" s="245">
        <v>32</v>
      </c>
      <c r="N24" s="246">
        <v>21</v>
      </c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</row>
    <row r="25" spans="4:25" ht="13.5" thickTop="1">
      <c r="D25" s="225"/>
      <c r="E25" s="226"/>
      <c r="F25" s="247"/>
      <c r="G25" s="247"/>
      <c r="H25" s="247"/>
      <c r="I25" s="247"/>
      <c r="J25" s="247"/>
      <c r="K25" s="247"/>
      <c r="L25" s="247"/>
      <c r="M25" s="247"/>
      <c r="N25" s="247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Mathcad" shapeId="1427586" r:id="rId1"/>
    <oleObject progId="Mathcad" shapeId="3499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Agilent Technologies</dc:creator>
  <cp:keywords/>
  <dc:description/>
  <cp:lastModifiedBy>threiter</cp:lastModifiedBy>
  <dcterms:created xsi:type="dcterms:W3CDTF">2003-08-14T13:00:10Z</dcterms:created>
  <dcterms:modified xsi:type="dcterms:W3CDTF">2006-04-11T13:34:11Z</dcterms:modified>
  <cp:category/>
  <cp:version/>
  <cp:contentType/>
  <cp:contentStatus/>
</cp:coreProperties>
</file>